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a\Desktop\polugodišnji izvještaj o izvršenju proračuna\"/>
    </mc:Choice>
  </mc:AlternateContent>
  <xr:revisionPtr revIDLastSave="0" documentId="13_ncr:1_{F40AA8B6-1614-4793-AD86-1D6862F1343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ažetak" sheetId="1" r:id="rId1"/>
    <sheet name="Račun prihoda i rashoda" sheetId="2" r:id="rId2"/>
    <sheet name="Prihodi i rashodi izvorima" sheetId="3" r:id="rId3"/>
    <sheet name="Rashodi prema funkcijskoj" sheetId="4" r:id="rId4"/>
    <sheet name="Posebni dio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6" i="5" l="1"/>
  <c r="D126" i="5"/>
  <c r="C126" i="5"/>
  <c r="B126" i="5"/>
  <c r="G124" i="5"/>
  <c r="F124" i="5"/>
  <c r="G123" i="5"/>
  <c r="F123" i="5"/>
  <c r="G122" i="5"/>
  <c r="F122" i="5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7" i="5"/>
  <c r="F107" i="5"/>
  <c r="G106" i="5"/>
  <c r="F106" i="5"/>
  <c r="G105" i="5"/>
  <c r="F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4" i="5"/>
  <c r="F94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17" i="3"/>
  <c r="F17" i="3"/>
  <c r="G16" i="3"/>
  <c r="F16" i="3"/>
  <c r="G15" i="3"/>
  <c r="F15" i="3"/>
  <c r="G14" i="3"/>
  <c r="F14" i="3"/>
  <c r="G13" i="3"/>
  <c r="F13" i="3"/>
  <c r="G12" i="3"/>
  <c r="B12" i="3"/>
  <c r="F12" i="3" s="1"/>
  <c r="G11" i="3"/>
  <c r="F11" i="3"/>
  <c r="G10" i="3"/>
  <c r="F10" i="3"/>
  <c r="G9" i="3"/>
  <c r="F9" i="3"/>
  <c r="E8" i="3"/>
  <c r="D8" i="3"/>
  <c r="B8" i="3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E18" i="2"/>
  <c r="B18" i="2"/>
  <c r="E17" i="2"/>
  <c r="B17" i="2"/>
  <c r="G16" i="2"/>
  <c r="F16" i="2"/>
  <c r="G15" i="2"/>
  <c r="F15" i="2"/>
  <c r="G14" i="2"/>
  <c r="F14" i="2"/>
  <c r="G13" i="2"/>
  <c r="F13" i="2"/>
  <c r="G12" i="2"/>
  <c r="F12" i="2"/>
  <c r="G11" i="2"/>
  <c r="F11" i="2"/>
  <c r="E10" i="2"/>
  <c r="E9" i="2"/>
  <c r="G8" i="2"/>
  <c r="F8" i="2"/>
  <c r="E7" i="2"/>
  <c r="D7" i="2"/>
  <c r="D74" i="2" s="1"/>
  <c r="C7" i="2"/>
  <c r="C74" i="2" s="1"/>
  <c r="B7" i="2"/>
  <c r="B74" i="2" s="1"/>
  <c r="F27" i="1"/>
  <c r="F22" i="1"/>
  <c r="E22" i="1"/>
  <c r="D22" i="1"/>
  <c r="C22" i="1"/>
  <c r="F14" i="1"/>
  <c r="E14" i="1"/>
  <c r="D14" i="1"/>
  <c r="C14" i="1"/>
  <c r="H13" i="1"/>
  <c r="G13" i="1"/>
  <c r="H12" i="1"/>
  <c r="G12" i="1"/>
  <c r="F11" i="1"/>
  <c r="E11" i="1"/>
  <c r="E15" i="1" s="1"/>
  <c r="D11" i="1"/>
  <c r="D15" i="1" s="1"/>
  <c r="C11" i="1"/>
  <c r="C15" i="1" s="1"/>
  <c r="H10" i="1"/>
  <c r="G10" i="1"/>
  <c r="G12" i="4"/>
  <c r="F12" i="4"/>
  <c r="G11" i="4"/>
  <c r="F11" i="4"/>
  <c r="E10" i="4"/>
  <c r="D10" i="4"/>
  <c r="C10" i="4"/>
  <c r="B10" i="4"/>
  <c r="G9" i="4"/>
  <c r="F9" i="4"/>
  <c r="E8" i="4"/>
  <c r="D8" i="4"/>
  <c r="C8" i="4"/>
  <c r="B8" i="4"/>
  <c r="G8" i="3" l="1"/>
  <c r="F8" i="3"/>
  <c r="G18" i="2"/>
  <c r="F18" i="2"/>
  <c r="G17" i="2"/>
  <c r="F17" i="2"/>
  <c r="F10" i="2"/>
  <c r="G10" i="2"/>
  <c r="F9" i="2"/>
  <c r="G9" i="2"/>
  <c r="E74" i="2"/>
  <c r="G7" i="2"/>
  <c r="F7" i="2"/>
  <c r="G14" i="1"/>
  <c r="H14" i="1"/>
  <c r="F15" i="1"/>
  <c r="H11" i="1"/>
  <c r="G11" i="1"/>
  <c r="G10" i="4"/>
  <c r="F10" i="4"/>
  <c r="G8" i="4"/>
  <c r="F8" i="4"/>
</calcChain>
</file>

<file path=xl/sharedStrings.xml><?xml version="1.0" encoding="utf-8"?>
<sst xmlns="http://schemas.openxmlformats.org/spreadsheetml/2006/main" count="284" uniqueCount="113">
  <si>
    <t>J.U. "SKLONIŠTE ZA NEZBRINUTE ŽIVOTINJE DUBROVNIK"</t>
  </si>
  <si>
    <t>SAŽETAK  IZVRŠENJA PO  RAČUNU PRIHODA I RASHODA I RAČUNA FINANCIRANJA</t>
  </si>
  <si>
    <t>A. RAČUN PRIHODA I RASHODA</t>
  </si>
  <si>
    <t>Oznaka i naziv</t>
  </si>
  <si>
    <t>Ostvarenje 1.-6.2025.</t>
  </si>
  <si>
    <t>Izvorni plan ili rebalans</t>
  </si>
  <si>
    <t>Ostvarenje 1.-6.2026.</t>
  </si>
  <si>
    <t xml:space="preserve">Indeks 4./1. </t>
  </si>
  <si>
    <t xml:space="preserve">Indeks 4./3. </t>
  </si>
  <si>
    <t>6 Prihodi poslovanja</t>
  </si>
  <si>
    <t>SVEUKUPNO PRIHODI</t>
  </si>
  <si>
    <t>3 Rashodi poslovanja</t>
  </si>
  <si>
    <t>4 Rashodi za nabavu nefinancijske imovine</t>
  </si>
  <si>
    <t>SVEUKUPNO RASHODI</t>
  </si>
  <si>
    <t>Razlika - višak/manjak</t>
  </si>
  <si>
    <t>B. RAČUN FINANCIRANJA</t>
  </si>
  <si>
    <t>8 Primici od financijske imovine i zaduživanja</t>
  </si>
  <si>
    <t>5 Izdaci za financijsku imovinu i otplate zajmova</t>
  </si>
  <si>
    <t>Višak/manjak + Neto financiranje</t>
  </si>
  <si>
    <t>C. RASPOLOŽIVA SREDSTVA IZ PRETHODNIH GODINA</t>
  </si>
  <si>
    <t>Prijenos viška/manjka iz prethodne(ih) godine</t>
  </si>
  <si>
    <t>Prijenos viška/manjka u sljedeće razdoblje</t>
  </si>
  <si>
    <t>Višak/manjak + neto financiranje</t>
  </si>
  <si>
    <t>SVEUKUPNO PRIHODI I PRIMICI</t>
  </si>
  <si>
    <t>64 Prihodi od imovine</t>
  </si>
  <si>
    <t>641 Prihodi od financijske imovine</t>
  </si>
  <si>
    <t>6413 Kamate na oročena sredstva i depozite po viđenju</t>
  </si>
  <si>
    <t>66 Prihodi od prodaje proizvoda i robe te pruženih usluga i prihodi od donacija te povrati po protestiranim jamstvima</t>
  </si>
  <si>
    <t>661 Prihodi koje proračuni i proračunski korisnici ostvare obavljanjem poslova na tržištu (vlastiti prihodi)</t>
  </si>
  <si>
    <t>6615 Prihodi od pruženih usluga</t>
  </si>
  <si>
    <t>663 Donacije od pravnih i fizičkih osoba izvan općeg proračuna i povrat donacija po protestiranim jamstvima</t>
  </si>
  <si>
    <t>6631 Tekuće donacije</t>
  </si>
  <si>
    <t>67 Prihodi iz proračuna za financiranje redovne djelatnosti</t>
  </si>
  <si>
    <t>671 Prihodi iz proračuna za financiranje redovne djelatnosti</t>
  </si>
  <si>
    <t>6711 Prihodi iz proračuna za financiranje redovne djelatnosti</t>
  </si>
  <si>
    <t>SVEUKUPNO RASHODI I IZDACI</t>
  </si>
  <si>
    <t>31 Rashodi za zaposlene</t>
  </si>
  <si>
    <t>311 Plaće</t>
  </si>
  <si>
    <t>3111 Plaće za redovan rad</t>
  </si>
  <si>
    <t>312 Ostali rashodi za zaposlene</t>
  </si>
  <si>
    <t>3121 Ostali rashodi za zaposlene</t>
  </si>
  <si>
    <t>313 Doprinosi na plaće</t>
  </si>
  <si>
    <t>3132 Doprinos za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</si>
  <si>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</si>
  <si>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</si>
  <si>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</si>
  <si>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</si>
  <si>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</si>
  <si>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</si>
  <si>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</si>
  <si>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</si>
  <si>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</si>
  <si>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</si>
  <si>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</si>
  <si>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</si>
  <si>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</si>
  <si>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</si>
  <si>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</si>
  <si>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</si>
  <si>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</si>
  <si>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</si>
  <si>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</si>
  <si>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</si>
  <si>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</si>
  <si>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</si>
  <si>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</si>
  <si>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</si>
  <si>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</si>
  <si>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</si>
  <si>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</si>
  <si>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</si>
  <si>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</si>
  <si>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</si>
  <si>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</si>
  <si>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</si>
  <si>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</si>
  <si>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41 Rashodi za nabavu neproizvedene dugotrajne imovine</t>
  </si>
  <si>
    <t>412 Nematerijalna imovina</t>
  </si>
  <si>
    <t>4124 Ostala prava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</si>
  <si>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</si>
  <si>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</si>
  <si>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</si>
  <si>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</si>
  <si>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</si>
  <si>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</si>
  <si>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4227 Uređaji, strojevi i oprema za ostale namjene</t>
  </si>
  <si>
    <t>RAZLIKA - VIŠAK/MANJAK</t>
  </si>
  <si>
    <t xml:space="preserve">                                                                                       IZVJEŠTAJ O PRIHODIMA I RASHODIMA PREMA IZVORIMA FINANCIRANJA</t>
  </si>
  <si>
    <t>Izvorni plan (2.)</t>
  </si>
  <si>
    <t>Izvor: 11 Opći prihodi i primici</t>
  </si>
  <si>
    <t>Izvor: 35 Vlastiti prihodi proračunskih korisnika</t>
  </si>
  <si>
    <t>Izvor: 65 Donacije i ostali namjenski prihodi proračunskih korisnika</t>
  </si>
  <si>
    <t>Izvor:  11 Opći prihodi i primici</t>
  </si>
  <si>
    <t>Izvor:  35 Vlastiti prihodi proračunskih korisnika</t>
  </si>
  <si>
    <t>Izvor: 99 Višak/manjak prihoda proračunskih korisnika</t>
  </si>
  <si>
    <t xml:space="preserve">IZVJEŠTAJ O RASHODIMA PREMA FUNKCIJSKOJ KLASIFIKACIJI </t>
  </si>
  <si>
    <t>FUNKCIJA I OPIS FUNKCIJE</t>
  </si>
  <si>
    <t>UKUPNI RASHODI</t>
  </si>
  <si>
    <t>Funk. klas: 05 Zaštita okoliša</t>
  </si>
  <si>
    <t>Razdjel: 005 UPRAVNI ODJEL ZA KOMUNALNE DJELATNOSTI, MORE I MJESNU SAMOUPRAVU</t>
  </si>
  <si>
    <t>Glava: 00520 KOMUNALNO GOSPODARSTVO</t>
  </si>
  <si>
    <t>Funk. klas: 0550 Istraživanje i razvoj: Zaštita okoliša</t>
  </si>
  <si>
    <t>1019056 GRAD DUBROVNIK</t>
  </si>
  <si>
    <t>Razdjel: 005 UPRAVNI ODJEL ZA KOMUNALNE DJELATNOST, MORE I MJESNU SAMOUPRAVU</t>
  </si>
  <si>
    <t>53986 JAVNA USTANOVA "SKLONIŠTE ZA NEZBRINUTE ŽIVOTINJE DUBROVNIK"</t>
  </si>
  <si>
    <t>8029 SKRB O NEZBRINUTIM ŽIVOTINJAMA</t>
  </si>
  <si>
    <t>A802901 REDOVNA DJELATNOST</t>
  </si>
  <si>
    <t xml:space="preserve">POSEBNI DIO PRORAČUNA </t>
  </si>
  <si>
    <t>Indeks 4./3.</t>
  </si>
  <si>
    <t>MARKA</t>
  </si>
  <si>
    <t>Marka Marulića 21, Dubrovnik</t>
  </si>
  <si>
    <t>OIB: 88058405827</t>
  </si>
  <si>
    <t xml:space="preserve">Marka Marulića 21, Dubrovnik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</si>
</sst>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1"/>
      <name val="Calibri"/>
      <family val="2"/>
      <charset val="238"/>
    </font>
    <font>
      <sz val="11"/>
      <name val="Cambria"/>
      <family val="1"/>
      <charset val="238"/>
    </font>
    <font>
      <sz val="11"/>
      <name val="Calibri"/>
      <family val="2"/>
      <charset val="238"/>
    </font>
    <font>
      <b/>
      <sz val="11"/>
      <color theme="2" tint="-0.749992370372631"/>
      <name val="Calibri"/>
      <family val="2"/>
      <charset val="238"/>
    </font>
    <font>
      <b/>
      <sz val="13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FFFFFF"/>
      <name val="Poppins"/>
    </font>
    <font>
      <sz val="11"/>
      <color theme="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rgb="FFDCE6F1"/>
        <bgColor rgb="FFDCE6F2"/>
      </patternFill>
    </fill>
    <fill>
      <patternFill patternType="solid">
        <fgColor theme="4" tint="0.79989013336588644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BF1D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0"/>
        <bgColor rgb="FFDCE6F2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4" fontId="3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horizontal="right" vertical="center"/>
    </xf>
    <xf numFmtId="4" fontId="1" fillId="3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right" vertical="center" indent="1"/>
    </xf>
    <xf numFmtId="0" fontId="3" fillId="0" borderId="3" xfId="0" applyFont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1" fillId="3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/>
    </xf>
    <xf numFmtId="0" fontId="3" fillId="2" borderId="2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/>
    </xf>
    <xf numFmtId="4" fontId="3" fillId="0" borderId="3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" fontId="3" fillId="2" borderId="0" xfId="0" applyNumberFormat="1" applyFont="1" applyFill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lef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4" fontId="3" fillId="2" borderId="5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/>
    <xf numFmtId="4" fontId="3" fillId="0" borderId="3" xfId="0" applyNumberFormat="1" applyFont="1" applyBorder="1"/>
    <xf numFmtId="4" fontId="1" fillId="0" borderId="2" xfId="0" applyNumberFormat="1" applyFont="1" applyBorder="1"/>
    <xf numFmtId="0" fontId="1" fillId="0" borderId="0" xfId="0" applyFont="1"/>
    <xf numFmtId="4" fontId="3" fillId="0" borderId="0" xfId="0" applyNumberFormat="1" applyFont="1"/>
    <xf numFmtId="4" fontId="1" fillId="0" borderId="0" xfId="0" applyNumberFormat="1" applyFont="1"/>
    <xf numFmtId="0" fontId="5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4" fontId="3" fillId="2" borderId="2" xfId="0" applyNumberFormat="1" applyFont="1" applyFill="1" applyBorder="1"/>
    <xf numFmtId="0" fontId="6" fillId="2" borderId="4" xfId="0" applyFont="1" applyFill="1" applyBorder="1" applyAlignment="1">
      <alignment wrapText="1"/>
    </xf>
    <xf numFmtId="4" fontId="7" fillId="2" borderId="4" xfId="0" applyNumberFormat="1" applyFont="1" applyFill="1" applyBorder="1" applyAlignment="1">
      <alignment wrapText="1"/>
    </xf>
    <xf numFmtId="0" fontId="8" fillId="0" borderId="2" xfId="0" applyFont="1" applyBorder="1"/>
    <xf numFmtId="0" fontId="9" fillId="0" borderId="0" xfId="0" applyFont="1"/>
    <xf numFmtId="4" fontId="3" fillId="0" borderId="2" xfId="0" applyNumberFormat="1" applyFont="1" applyBorder="1" applyAlignment="1">
      <alignment horizontal="right" indent="1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6" fillId="2" borderId="7" xfId="0" applyFont="1" applyFill="1" applyBorder="1" applyAlignment="1">
      <alignment wrapText="1"/>
    </xf>
    <xf numFmtId="0" fontId="5" fillId="0" borderId="10" xfId="0" applyFont="1" applyBorder="1"/>
    <xf numFmtId="4" fontId="3" fillId="0" borderId="5" xfId="0" applyNumberFormat="1" applyFont="1" applyBorder="1" applyAlignment="1">
      <alignment horizontal="right" vertical="center"/>
    </xf>
    <xf numFmtId="4" fontId="1" fillId="3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0" fontId="1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4" fillId="0" borderId="4" xfId="0" applyFont="1" applyBorder="1"/>
    <xf numFmtId="0" fontId="0" fillId="0" borderId="2" xfId="0" applyBorder="1" applyAlignment="1">
      <alignment horizontal="center" vertical="center"/>
    </xf>
    <xf numFmtId="0" fontId="11" fillId="0" borderId="0" xfId="0" applyFont="1"/>
    <xf numFmtId="0" fontId="1" fillId="6" borderId="2" xfId="0" applyFont="1" applyFill="1" applyBorder="1" applyAlignment="1">
      <alignment horizontal="lef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4" fontId="1" fillId="6" borderId="3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/>
    <xf numFmtId="0" fontId="0" fillId="5" borderId="11" xfId="0" applyFill="1" applyBorder="1"/>
    <xf numFmtId="4" fontId="1" fillId="4" borderId="2" xfId="0" applyNumberFormat="1" applyFont="1" applyFill="1" applyBorder="1" applyAlignment="1">
      <alignment horizontal="right" vertical="center"/>
    </xf>
    <xf numFmtId="0" fontId="10" fillId="7" borderId="2" xfId="0" applyFont="1" applyFill="1" applyBorder="1"/>
    <xf numFmtId="4" fontId="10" fillId="7" borderId="2" xfId="0" applyNumberFormat="1" applyFont="1" applyFill="1" applyBorder="1"/>
    <xf numFmtId="4" fontId="12" fillId="7" borderId="3" xfId="0" applyNumberFormat="1" applyFont="1" applyFill="1" applyBorder="1"/>
    <xf numFmtId="4" fontId="12" fillId="7" borderId="2" xfId="0" applyNumberFormat="1" applyFont="1" applyFill="1" applyBorder="1"/>
    <xf numFmtId="0" fontId="0" fillId="8" borderId="2" xfId="0" applyFill="1" applyBorder="1"/>
    <xf numFmtId="0" fontId="1" fillId="5" borderId="2" xfId="0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right" vertical="center"/>
    </xf>
    <xf numFmtId="4" fontId="1" fillId="5" borderId="2" xfId="0" applyNumberFormat="1" applyFont="1" applyFill="1" applyBorder="1"/>
    <xf numFmtId="4" fontId="1" fillId="9" borderId="2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45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Normal="100" workbookViewId="0">
      <selection activeCell="A3" sqref="A3"/>
    </sheetView>
  </sheetViews>
  <sheetFormatPr defaultColWidth="8.7109375" defaultRowHeight="15" x14ac:dyDescent="0.25"/>
  <cols>
    <col min="1" max="1" width="58" customWidth="1"/>
    <col min="2" max="2" width="23.7109375" customWidth="1"/>
    <col min="3" max="3" width="15.5703125" customWidth="1"/>
    <col min="4" max="4" width="34.28515625" hidden="1" customWidth="1"/>
    <col min="5" max="6" width="15.5703125" customWidth="1"/>
    <col min="7" max="8" width="13.7109375" customWidth="1"/>
  </cols>
  <sheetData>
    <row r="1" spans="1:8" ht="21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12.75" hidden="1" customHeight="1" x14ac:dyDescent="0.6">
      <c r="A2" s="77" t="s">
        <v>109</v>
      </c>
      <c r="B2" s="5"/>
      <c r="C2" s="5"/>
      <c r="D2" s="5"/>
      <c r="E2" s="5"/>
      <c r="F2" s="5"/>
      <c r="G2" s="5"/>
      <c r="H2" s="5"/>
    </row>
    <row r="3" spans="1:8" ht="20.25" customHeight="1" x14ac:dyDescent="0.25">
      <c r="A3" s="4" t="s">
        <v>112</v>
      </c>
      <c r="B3" s="5"/>
      <c r="C3" s="5"/>
      <c r="D3" s="5"/>
      <c r="E3" s="5"/>
      <c r="F3" s="5"/>
      <c r="G3" s="5"/>
      <c r="H3" s="5"/>
    </row>
    <row r="4" spans="1:8" ht="24.75" customHeight="1" thickBot="1" x14ac:dyDescent="0.3">
      <c r="A4" s="4" t="s">
        <v>111</v>
      </c>
      <c r="B4" s="5"/>
      <c r="C4" s="5"/>
      <c r="D4" s="5"/>
      <c r="E4" s="5"/>
      <c r="F4" s="5"/>
      <c r="G4" s="5"/>
      <c r="H4" s="5"/>
    </row>
    <row r="5" spans="1:8" ht="24.75" customHeight="1" thickBot="1" x14ac:dyDescent="0.3">
      <c r="A5" s="100" t="s">
        <v>1</v>
      </c>
      <c r="B5" s="100"/>
      <c r="C5" s="100"/>
      <c r="D5" s="100"/>
      <c r="E5" s="100"/>
      <c r="F5" s="100"/>
      <c r="G5" s="100"/>
      <c r="H5" s="100"/>
    </row>
    <row r="6" spans="1:8" ht="15" hidden="1" customHeight="1" x14ac:dyDescent="0.25"/>
    <row r="7" spans="1:8" ht="24.75" customHeight="1" x14ac:dyDescent="0.25">
      <c r="A7" s="96" t="s">
        <v>2</v>
      </c>
      <c r="B7" s="96"/>
      <c r="C7" s="96"/>
      <c r="D7" s="96"/>
      <c r="E7" s="96"/>
      <c r="F7" s="96"/>
      <c r="G7" s="96"/>
      <c r="H7" s="96"/>
    </row>
    <row r="8" spans="1:8" ht="29.25" customHeight="1" x14ac:dyDescent="0.25">
      <c r="A8" s="97" t="s">
        <v>3</v>
      </c>
      <c r="B8" s="97"/>
      <c r="C8" s="3" t="s">
        <v>4</v>
      </c>
      <c r="D8" s="3" t="s">
        <v>5</v>
      </c>
      <c r="E8" s="3" t="s">
        <v>5</v>
      </c>
      <c r="F8" s="3" t="s">
        <v>6</v>
      </c>
      <c r="G8" s="3" t="s">
        <v>7</v>
      </c>
      <c r="H8" s="3" t="s">
        <v>8</v>
      </c>
    </row>
    <row r="9" spans="1:8" ht="15" customHeight="1" x14ac:dyDescent="0.25">
      <c r="A9" s="98"/>
      <c r="B9" s="98"/>
      <c r="C9" s="2">
        <v>1</v>
      </c>
      <c r="D9" s="2">
        <v>2</v>
      </c>
      <c r="E9" s="2">
        <v>2</v>
      </c>
      <c r="F9" s="2">
        <v>3</v>
      </c>
      <c r="G9" s="2">
        <v>4</v>
      </c>
      <c r="H9" s="2">
        <v>5</v>
      </c>
    </row>
    <row r="10" spans="1:8" ht="15" customHeight="1" x14ac:dyDescent="0.25">
      <c r="A10" s="94" t="s">
        <v>9</v>
      </c>
      <c r="B10" s="94"/>
      <c r="C10" s="6">
        <v>366750.07</v>
      </c>
      <c r="D10" s="6">
        <v>1036800</v>
      </c>
      <c r="E10" s="6">
        <v>1036800</v>
      </c>
      <c r="F10" s="6">
        <v>465462.99</v>
      </c>
      <c r="G10" s="6">
        <f>+F10/C10*100</f>
        <v>126.91558313813</v>
      </c>
      <c r="H10" s="6">
        <f>+F10/E10*100</f>
        <v>44.894192708333328</v>
      </c>
    </row>
    <row r="11" spans="1:8" ht="15" customHeight="1" x14ac:dyDescent="0.25">
      <c r="A11" s="99" t="s">
        <v>10</v>
      </c>
      <c r="B11" s="99"/>
      <c r="C11" s="7">
        <f>C10</f>
        <v>366750.07</v>
      </c>
      <c r="D11" s="7">
        <f>D10</f>
        <v>1036800</v>
      </c>
      <c r="E11" s="7">
        <f>E10</f>
        <v>1036800</v>
      </c>
      <c r="F11" s="7">
        <f>F10</f>
        <v>465462.99</v>
      </c>
      <c r="G11" s="7">
        <f>+F11/C11*100</f>
        <v>126.91558313813</v>
      </c>
      <c r="H11" s="7">
        <f>+F11/E11*100</f>
        <v>44.894192708333328</v>
      </c>
    </row>
    <row r="12" spans="1:8" ht="15" customHeight="1" x14ac:dyDescent="0.25">
      <c r="A12" s="94" t="s">
        <v>11</v>
      </c>
      <c r="B12" s="94"/>
      <c r="C12" s="6">
        <v>400751.16</v>
      </c>
      <c r="D12" s="6">
        <v>1009200</v>
      </c>
      <c r="E12" s="6">
        <v>1009200</v>
      </c>
      <c r="F12" s="6">
        <v>378327.48</v>
      </c>
      <c r="G12" s="6">
        <f>+F12/C12*100</f>
        <v>94.404587624899207</v>
      </c>
      <c r="H12" s="6">
        <f>+F12/E12*100</f>
        <v>37.487859690844232</v>
      </c>
    </row>
    <row r="13" spans="1:8" ht="15" customHeight="1" x14ac:dyDescent="0.25">
      <c r="A13" s="94" t="s">
        <v>12</v>
      </c>
      <c r="B13" s="94"/>
      <c r="C13" s="6">
        <v>52972.1</v>
      </c>
      <c r="D13" s="6">
        <v>27600</v>
      </c>
      <c r="E13" s="6">
        <v>27600</v>
      </c>
      <c r="F13" s="6">
        <v>4397.2299999999996</v>
      </c>
      <c r="G13" s="6">
        <f>+F13/C13*100</f>
        <v>8.3010301649358809</v>
      </c>
      <c r="H13" s="6">
        <f>+F13/E13*100</f>
        <v>15.931992753623186</v>
      </c>
    </row>
    <row r="14" spans="1:8" ht="15" customHeight="1" x14ac:dyDescent="0.25">
      <c r="A14" s="99" t="s">
        <v>13</v>
      </c>
      <c r="B14" s="99"/>
      <c r="C14" s="7">
        <f>C12+C13</f>
        <v>453723.25999999995</v>
      </c>
      <c r="D14" s="7">
        <f>D12+D13</f>
        <v>1036800</v>
      </c>
      <c r="E14" s="7">
        <f>E12+E13</f>
        <v>1036800</v>
      </c>
      <c r="F14" s="7">
        <f>F12+F13</f>
        <v>382724.70999999996</v>
      </c>
      <c r="G14" s="7">
        <f>+F14/C14*100</f>
        <v>84.35201448565806</v>
      </c>
      <c r="H14" s="7">
        <f>+F14/E14*100</f>
        <v>36.914034529320986</v>
      </c>
    </row>
    <row r="15" spans="1:8" ht="16.5" customHeight="1" x14ac:dyDescent="0.25">
      <c r="A15" s="95" t="s">
        <v>14</v>
      </c>
      <c r="B15" s="95"/>
      <c r="C15" s="8">
        <f>C11-C14</f>
        <v>-86973.189999999944</v>
      </c>
      <c r="D15" s="8">
        <f>D11-D14</f>
        <v>0</v>
      </c>
      <c r="E15" s="8">
        <f>E11-E14</f>
        <v>0</v>
      </c>
      <c r="F15" s="8">
        <f>F11-F14</f>
        <v>82738.280000000028</v>
      </c>
      <c r="G15" s="8">
        <v>0</v>
      </c>
      <c r="H15" s="8">
        <v>0</v>
      </c>
    </row>
    <row r="17" spans="1:8" ht="15" customHeight="1" x14ac:dyDescent="0.25">
      <c r="A17" s="96" t="s">
        <v>15</v>
      </c>
      <c r="B17" s="96"/>
      <c r="C17" s="88"/>
      <c r="D17" s="88"/>
      <c r="E17" s="88"/>
      <c r="F17" s="88"/>
      <c r="G17" s="88"/>
      <c r="H17" s="88"/>
    </row>
    <row r="18" spans="1:8" ht="27.75" customHeight="1" x14ac:dyDescent="0.25">
      <c r="A18" s="97" t="s">
        <v>3</v>
      </c>
      <c r="B18" s="97"/>
      <c r="C18" s="3" t="s">
        <v>4</v>
      </c>
      <c r="D18" s="3" t="s">
        <v>5</v>
      </c>
      <c r="E18" s="3" t="s">
        <v>5</v>
      </c>
      <c r="F18" s="3" t="s">
        <v>6</v>
      </c>
      <c r="G18" s="3" t="s">
        <v>7</v>
      </c>
      <c r="H18" s="3" t="s">
        <v>8</v>
      </c>
    </row>
    <row r="19" spans="1:8" ht="15" customHeight="1" x14ac:dyDescent="0.25">
      <c r="A19" s="98"/>
      <c r="B19" s="98"/>
      <c r="C19" s="2">
        <v>1</v>
      </c>
      <c r="D19" s="2">
        <v>2</v>
      </c>
      <c r="E19" s="2">
        <v>2</v>
      </c>
      <c r="F19" s="2">
        <v>3</v>
      </c>
      <c r="G19" s="2">
        <v>4</v>
      </c>
      <c r="H19" s="2">
        <v>5</v>
      </c>
    </row>
    <row r="20" spans="1:8" ht="15" customHeight="1" x14ac:dyDescent="0.25">
      <c r="A20" s="94" t="s">
        <v>16</v>
      </c>
      <c r="B20" s="94"/>
      <c r="C20" s="9">
        <v>0</v>
      </c>
      <c r="D20" s="9">
        <v>0</v>
      </c>
      <c r="E20" s="9">
        <v>0</v>
      </c>
      <c r="F20" s="9">
        <v>0</v>
      </c>
      <c r="G20" s="9"/>
      <c r="H20" s="9"/>
    </row>
    <row r="21" spans="1:8" ht="15" customHeight="1" x14ac:dyDescent="0.25">
      <c r="A21" s="94" t="s">
        <v>17</v>
      </c>
      <c r="B21" s="94"/>
      <c r="C21" s="9">
        <v>0</v>
      </c>
      <c r="D21" s="9">
        <v>0</v>
      </c>
      <c r="E21" s="9">
        <v>0</v>
      </c>
      <c r="F21" s="9">
        <v>0</v>
      </c>
      <c r="G21" s="9"/>
      <c r="H21" s="9"/>
    </row>
    <row r="22" spans="1:8" ht="15" customHeight="1" x14ac:dyDescent="0.25">
      <c r="A22" s="95" t="s">
        <v>18</v>
      </c>
      <c r="B22" s="95"/>
      <c r="C22" s="10">
        <f>+C20-C21</f>
        <v>0</v>
      </c>
      <c r="D22" s="10">
        <f>+D20-D21</f>
        <v>0</v>
      </c>
      <c r="E22" s="10">
        <f>+E20-E21</f>
        <v>0</v>
      </c>
      <c r="F22" s="10">
        <f>+F20-F21</f>
        <v>0</v>
      </c>
      <c r="G22" s="10"/>
      <c r="H22" s="10"/>
    </row>
    <row r="24" spans="1:8" ht="15" customHeight="1" x14ac:dyDescent="0.25">
      <c r="A24" s="96" t="s">
        <v>19</v>
      </c>
      <c r="B24" s="96"/>
      <c r="C24" s="88"/>
      <c r="D24" s="88"/>
      <c r="E24" s="88"/>
      <c r="F24" s="88"/>
      <c r="G24" s="88"/>
      <c r="H24" s="88"/>
    </row>
    <row r="25" spans="1:8" ht="27.75" customHeight="1" x14ac:dyDescent="0.25">
      <c r="A25" s="97" t="s">
        <v>3</v>
      </c>
      <c r="B25" s="97"/>
      <c r="C25" s="3" t="s">
        <v>4</v>
      </c>
      <c r="D25" s="3" t="s">
        <v>5</v>
      </c>
      <c r="E25" s="3" t="s">
        <v>5</v>
      </c>
      <c r="F25" s="3" t="s">
        <v>6</v>
      </c>
      <c r="G25" s="3" t="s">
        <v>7</v>
      </c>
      <c r="H25" s="3" t="s">
        <v>8</v>
      </c>
    </row>
    <row r="26" spans="1:8" ht="15" customHeight="1" x14ac:dyDescent="0.25">
      <c r="A26" s="98"/>
      <c r="B26" s="98"/>
      <c r="C26" s="2">
        <v>1</v>
      </c>
      <c r="D26" s="2">
        <v>2</v>
      </c>
      <c r="E26" s="2">
        <v>2</v>
      </c>
      <c r="F26" s="2">
        <v>3</v>
      </c>
      <c r="G26" s="2">
        <v>4</v>
      </c>
      <c r="H26" s="2">
        <v>5</v>
      </c>
    </row>
    <row r="27" spans="1:8" ht="15" customHeight="1" x14ac:dyDescent="0.25">
      <c r="A27" s="94" t="s">
        <v>20</v>
      </c>
      <c r="B27" s="94"/>
      <c r="C27" s="9"/>
      <c r="D27" s="9"/>
      <c r="E27" s="9"/>
      <c r="F27" s="9">
        <f>+D28</f>
        <v>0</v>
      </c>
      <c r="G27" s="9"/>
      <c r="H27" s="9"/>
    </row>
    <row r="28" spans="1:8" ht="15" customHeight="1" x14ac:dyDescent="0.25">
      <c r="A28" s="94" t="s">
        <v>21</v>
      </c>
      <c r="B28" s="94"/>
      <c r="C28" s="11">
        <v>-47166.7</v>
      </c>
      <c r="D28" s="9"/>
      <c r="E28" s="9"/>
      <c r="F28" s="92">
        <v>25194.63</v>
      </c>
      <c r="G28" s="9"/>
      <c r="H28" s="9"/>
    </row>
    <row r="29" spans="1:8" ht="21" customHeight="1" x14ac:dyDescent="0.25">
      <c r="A29" s="95" t="s">
        <v>22</v>
      </c>
      <c r="B29" s="95"/>
      <c r="C29" s="10"/>
      <c r="D29" s="10"/>
      <c r="E29" s="10"/>
      <c r="F29" s="10"/>
      <c r="G29" s="10"/>
      <c r="H29" s="10"/>
    </row>
  </sheetData>
  <mergeCells count="22">
    <mergeCell ref="A5:H5"/>
    <mergeCell ref="A7:H7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28:B28"/>
    <mergeCell ref="A29:B29"/>
    <mergeCell ref="A22:B22"/>
    <mergeCell ref="A24:B24"/>
    <mergeCell ref="A25:B25"/>
    <mergeCell ref="A26:B26"/>
    <mergeCell ref="A27:B27"/>
  </mergeCells>
  <pageMargins left="0.75" right="0.75" top="1" bottom="1" header="0.511811023622047" footer="0.511811023622047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9"/>
  <sheetViews>
    <sheetView zoomScaleNormal="100" workbookViewId="0">
      <selection activeCell="I20" sqref="I20"/>
    </sheetView>
  </sheetViews>
  <sheetFormatPr defaultColWidth="8.7109375" defaultRowHeight="15" x14ac:dyDescent="0.25"/>
  <cols>
    <col min="1" max="1" width="58" customWidth="1"/>
    <col min="2" max="2" width="16" customWidth="1"/>
    <col min="3" max="3" width="21.28515625" hidden="1" customWidth="1"/>
    <col min="4" max="4" width="17.5703125" customWidth="1"/>
    <col min="5" max="6" width="16" customWidth="1"/>
    <col min="7" max="7" width="13.7109375" customWidth="1"/>
  </cols>
  <sheetData>
    <row r="1" spans="1:7" ht="15.75" customHeight="1" x14ac:dyDescent="0.25">
      <c r="A1" s="4" t="s">
        <v>0</v>
      </c>
      <c r="B1" s="5"/>
      <c r="C1" s="5"/>
      <c r="D1" s="5"/>
      <c r="E1" s="5"/>
      <c r="F1" s="5"/>
    </row>
    <row r="2" spans="1:7" ht="13.5" hidden="1" customHeight="1" x14ac:dyDescent="0.6">
      <c r="A2" s="77" t="s">
        <v>109</v>
      </c>
      <c r="B2" s="5"/>
      <c r="C2" s="5"/>
      <c r="D2" s="5"/>
      <c r="E2" s="5"/>
      <c r="F2" s="5"/>
    </row>
    <row r="3" spans="1:7" ht="18" customHeight="1" x14ac:dyDescent="0.25">
      <c r="A3" s="4" t="s">
        <v>110</v>
      </c>
      <c r="B3" s="5"/>
      <c r="C3" s="5"/>
      <c r="D3" s="5"/>
      <c r="E3" s="5"/>
      <c r="F3" s="5"/>
    </row>
    <row r="4" spans="1:7" ht="21" customHeight="1" x14ac:dyDescent="0.25">
      <c r="A4" s="4" t="s">
        <v>111</v>
      </c>
    </row>
    <row r="5" spans="1:7" ht="33.75" customHeight="1" x14ac:dyDescent="0.25">
      <c r="A5" s="1" t="s">
        <v>3</v>
      </c>
      <c r="B5" s="12" t="s">
        <v>4</v>
      </c>
      <c r="C5" s="12" t="s">
        <v>5</v>
      </c>
      <c r="D5" s="12" t="s">
        <v>5</v>
      </c>
      <c r="E5" s="12" t="s">
        <v>6</v>
      </c>
      <c r="F5" s="13" t="s">
        <v>7</v>
      </c>
      <c r="G5" s="14" t="s">
        <v>8</v>
      </c>
    </row>
    <row r="6" spans="1:7" ht="15" customHeight="1" x14ac:dyDescent="0.25">
      <c r="A6" s="2"/>
      <c r="B6" s="2">
        <v>1</v>
      </c>
      <c r="C6" s="2">
        <v>2</v>
      </c>
      <c r="D6" s="2">
        <v>2</v>
      </c>
      <c r="E6" s="2">
        <v>3</v>
      </c>
      <c r="F6" s="15">
        <v>4</v>
      </c>
      <c r="G6" s="50">
        <v>5</v>
      </c>
    </row>
    <row r="7" spans="1:7" ht="25.5" customHeight="1" x14ac:dyDescent="0.25">
      <c r="A7" s="1" t="s">
        <v>23</v>
      </c>
      <c r="B7" s="16">
        <f>B9+B12+B17</f>
        <v>366750.07</v>
      </c>
      <c r="C7" s="16">
        <f>C9+C12+C17</f>
        <v>45500</v>
      </c>
      <c r="D7" s="16">
        <f>D9+D12+D17</f>
        <v>1036800</v>
      </c>
      <c r="E7" s="16">
        <f>E9+E12+E17+I11+E16</f>
        <v>465462.99</v>
      </c>
      <c r="F7" s="17">
        <f t="shared" ref="F7:F38" si="0">IFERROR(E7/B7*100,0)</f>
        <v>126.91558313813</v>
      </c>
      <c r="G7" s="83">
        <f t="shared" ref="G7:G38" si="1">IFERROR(E7/D7*100,0)</f>
        <v>44.894192708333328</v>
      </c>
    </row>
    <row r="8" spans="1:7" ht="15" customHeight="1" x14ac:dyDescent="0.25">
      <c r="A8" s="18" t="s">
        <v>9</v>
      </c>
      <c r="B8" s="19">
        <v>42349</v>
      </c>
      <c r="C8" s="19">
        <v>45500</v>
      </c>
      <c r="D8" s="19">
        <v>45500</v>
      </c>
      <c r="E8" s="19">
        <v>38729.25</v>
      </c>
      <c r="F8" s="20">
        <f t="shared" si="0"/>
        <v>91.452572669956794</v>
      </c>
      <c r="G8" s="21">
        <f t="shared" si="1"/>
        <v>85.119230769230768</v>
      </c>
    </row>
    <row r="9" spans="1:7" ht="15" customHeight="1" x14ac:dyDescent="0.25">
      <c r="A9" s="18" t="s">
        <v>24</v>
      </c>
      <c r="B9" s="19">
        <v>48.29</v>
      </c>
      <c r="C9" s="19">
        <v>0</v>
      </c>
      <c r="D9" s="19">
        <v>0</v>
      </c>
      <c r="E9" s="19">
        <f>E10</f>
        <v>0.16</v>
      </c>
      <c r="F9" s="20">
        <f t="shared" si="0"/>
        <v>0.33133153862083248</v>
      </c>
      <c r="G9" s="21">
        <f t="shared" si="1"/>
        <v>0</v>
      </c>
    </row>
    <row r="10" spans="1:7" ht="15" customHeight="1" x14ac:dyDescent="0.25">
      <c r="A10" s="18" t="s">
        <v>25</v>
      </c>
      <c r="B10" s="19">
        <v>48.29</v>
      </c>
      <c r="C10" s="19">
        <v>0</v>
      </c>
      <c r="D10" s="19">
        <v>0</v>
      </c>
      <c r="E10" s="19">
        <f>E11</f>
        <v>0.16</v>
      </c>
      <c r="F10" s="20">
        <f t="shared" si="0"/>
        <v>0.33133153862083248</v>
      </c>
      <c r="G10" s="21">
        <f t="shared" si="1"/>
        <v>0</v>
      </c>
    </row>
    <row r="11" spans="1:7" ht="15" customHeight="1" x14ac:dyDescent="0.25">
      <c r="A11" s="22" t="s">
        <v>26</v>
      </c>
      <c r="B11" s="23">
        <v>48.29</v>
      </c>
      <c r="C11" s="23"/>
      <c r="D11" s="23"/>
      <c r="E11" s="23">
        <v>0.16</v>
      </c>
      <c r="F11" s="24">
        <f t="shared" si="0"/>
        <v>0.33133153862083248</v>
      </c>
      <c r="G11" s="21">
        <f t="shared" si="1"/>
        <v>0</v>
      </c>
    </row>
    <row r="12" spans="1:7" ht="15" customHeight="1" x14ac:dyDescent="0.25">
      <c r="A12" s="25" t="s">
        <v>27</v>
      </c>
      <c r="B12" s="19">
        <v>42300.71</v>
      </c>
      <c r="C12" s="19">
        <v>45500</v>
      </c>
      <c r="D12" s="19">
        <v>45500</v>
      </c>
      <c r="E12" s="19">
        <v>37761.17</v>
      </c>
      <c r="F12" s="20">
        <f t="shared" si="0"/>
        <v>89.268407078746421</v>
      </c>
      <c r="G12" s="21">
        <f t="shared" si="1"/>
        <v>82.991582417582407</v>
      </c>
    </row>
    <row r="13" spans="1:7" ht="27" customHeight="1" x14ac:dyDescent="0.25">
      <c r="A13" s="25" t="s">
        <v>28</v>
      </c>
      <c r="B13" s="23">
        <v>42020.71</v>
      </c>
      <c r="C13" s="23">
        <v>45500</v>
      </c>
      <c r="D13" s="23">
        <v>45500</v>
      </c>
      <c r="E13" s="23">
        <v>37761.17</v>
      </c>
      <c r="F13" s="24">
        <f t="shared" si="0"/>
        <v>89.863236485057001</v>
      </c>
      <c r="G13" s="21">
        <f t="shared" si="1"/>
        <v>82.991582417582407</v>
      </c>
    </row>
    <row r="14" spans="1:7" ht="21" customHeight="1" x14ac:dyDescent="0.25">
      <c r="A14" s="25" t="s">
        <v>29</v>
      </c>
      <c r="B14" s="23">
        <v>42020.71</v>
      </c>
      <c r="C14" s="23">
        <v>45500</v>
      </c>
      <c r="D14" s="23">
        <v>45500</v>
      </c>
      <c r="E14" s="23">
        <v>37761.17</v>
      </c>
      <c r="F14" s="24">
        <f t="shared" si="0"/>
        <v>89.863236485057001</v>
      </c>
      <c r="G14" s="21">
        <f t="shared" si="1"/>
        <v>82.991582417582407</v>
      </c>
    </row>
    <row r="15" spans="1:7" ht="29.25" customHeight="1" x14ac:dyDescent="0.25">
      <c r="A15" s="18" t="s">
        <v>30</v>
      </c>
      <c r="B15" s="23">
        <v>280</v>
      </c>
      <c r="C15" s="23">
        <v>0</v>
      </c>
      <c r="D15" s="23">
        <v>0</v>
      </c>
      <c r="E15" s="23">
        <v>1000</v>
      </c>
      <c r="F15" s="24">
        <f t="shared" si="0"/>
        <v>357.14285714285717</v>
      </c>
      <c r="G15" s="21">
        <f t="shared" si="1"/>
        <v>0</v>
      </c>
    </row>
    <row r="16" spans="1:7" ht="15" customHeight="1" x14ac:dyDescent="0.25">
      <c r="A16" s="26" t="s">
        <v>31</v>
      </c>
      <c r="B16" s="9">
        <v>280</v>
      </c>
      <c r="C16" s="21"/>
      <c r="D16" s="21">
        <v>0</v>
      </c>
      <c r="E16" s="21">
        <v>1000</v>
      </c>
      <c r="F16" s="27">
        <f t="shared" si="0"/>
        <v>357.14285714285717</v>
      </c>
      <c r="G16" s="21">
        <f t="shared" si="1"/>
        <v>0</v>
      </c>
    </row>
    <row r="17" spans="1:7" ht="15" customHeight="1" x14ac:dyDescent="0.25">
      <c r="A17" s="26" t="s">
        <v>32</v>
      </c>
      <c r="B17" s="9">
        <f>B18</f>
        <v>324401.07</v>
      </c>
      <c r="C17" s="21"/>
      <c r="D17" s="21">
        <v>991300</v>
      </c>
      <c r="E17" s="21">
        <f>E18</f>
        <v>426701.66</v>
      </c>
      <c r="F17" s="27">
        <f t="shared" si="0"/>
        <v>131.53521965880074</v>
      </c>
      <c r="G17" s="21">
        <f t="shared" si="1"/>
        <v>43.044654494098658</v>
      </c>
    </row>
    <row r="18" spans="1:7" ht="15" customHeight="1" x14ac:dyDescent="0.25">
      <c r="A18" s="26" t="s">
        <v>33</v>
      </c>
      <c r="B18" s="9">
        <f>B19</f>
        <v>324401.07</v>
      </c>
      <c r="C18" s="21"/>
      <c r="D18" s="21">
        <v>991300</v>
      </c>
      <c r="E18" s="21">
        <f>E19</f>
        <v>426701.66</v>
      </c>
      <c r="F18" s="27">
        <f t="shared" si="0"/>
        <v>131.53521965880074</v>
      </c>
      <c r="G18" s="21">
        <f t="shared" si="1"/>
        <v>43.044654494098658</v>
      </c>
    </row>
    <row r="19" spans="1:7" ht="15" customHeight="1" x14ac:dyDescent="0.25">
      <c r="A19" s="26" t="s">
        <v>34</v>
      </c>
      <c r="B19" s="9">
        <v>324401.07</v>
      </c>
      <c r="C19" s="21"/>
      <c r="D19" s="21">
        <v>991300</v>
      </c>
      <c r="E19" s="21">
        <v>426701.66</v>
      </c>
      <c r="F19" s="27">
        <f t="shared" si="0"/>
        <v>131.53521965880074</v>
      </c>
      <c r="G19" s="21">
        <f t="shared" si="1"/>
        <v>43.044654494098658</v>
      </c>
    </row>
    <row r="20" spans="1:7" ht="20.25" customHeight="1" x14ac:dyDescent="0.25">
      <c r="A20" s="1" t="s">
        <v>35</v>
      </c>
      <c r="B20" s="16">
        <v>453723.26</v>
      </c>
      <c r="C20" s="16">
        <v>1036800</v>
      </c>
      <c r="D20" s="16">
        <v>1036800</v>
      </c>
      <c r="E20" s="16">
        <v>382724.71</v>
      </c>
      <c r="F20" s="17">
        <f t="shared" si="0"/>
        <v>84.35201448565806</v>
      </c>
      <c r="G20" s="83">
        <f t="shared" si="1"/>
        <v>36.914034529320986</v>
      </c>
    </row>
    <row r="21" spans="1:7" ht="15" customHeight="1" x14ac:dyDescent="0.25">
      <c r="A21" s="18" t="s">
        <v>11</v>
      </c>
      <c r="B21" s="19">
        <v>400751.16</v>
      </c>
      <c r="C21" s="19">
        <v>1009200</v>
      </c>
      <c r="D21" s="19">
        <v>1009200</v>
      </c>
      <c r="E21" s="19">
        <v>378327.48</v>
      </c>
      <c r="F21" s="20">
        <f t="shared" si="0"/>
        <v>94.404587624899207</v>
      </c>
      <c r="G21" s="21">
        <f t="shared" si="1"/>
        <v>37.487859690844232</v>
      </c>
    </row>
    <row r="22" spans="1:7" ht="15" customHeight="1" x14ac:dyDescent="0.25">
      <c r="A22" s="18" t="s">
        <v>36</v>
      </c>
      <c r="B22" s="19">
        <v>201243.56</v>
      </c>
      <c r="C22" s="19">
        <v>622650</v>
      </c>
      <c r="D22" s="19">
        <v>622650</v>
      </c>
      <c r="E22" s="19">
        <v>230462.38</v>
      </c>
      <c r="F22" s="20">
        <f t="shared" si="0"/>
        <v>114.51913293523531</v>
      </c>
      <c r="G22" s="21">
        <f t="shared" si="1"/>
        <v>37.013150244920908</v>
      </c>
    </row>
    <row r="23" spans="1:7" ht="15" customHeight="1" x14ac:dyDescent="0.25">
      <c r="A23" s="28" t="s">
        <v>37</v>
      </c>
      <c r="B23" s="23">
        <v>172657.18</v>
      </c>
      <c r="C23" s="23">
        <v>529500</v>
      </c>
      <c r="D23" s="23">
        <v>529500</v>
      </c>
      <c r="E23" s="23">
        <v>198684.06</v>
      </c>
      <c r="F23" s="24">
        <f t="shared" si="0"/>
        <v>115.07431083954923</v>
      </c>
      <c r="G23" s="21">
        <f t="shared" si="1"/>
        <v>37.522957507082154</v>
      </c>
    </row>
    <row r="24" spans="1:7" ht="15" customHeight="1" x14ac:dyDescent="0.25">
      <c r="A24" s="18" t="s">
        <v>38</v>
      </c>
      <c r="B24" s="19">
        <v>172657.18</v>
      </c>
      <c r="C24" s="19">
        <v>529500</v>
      </c>
      <c r="D24" s="19">
        <v>529500</v>
      </c>
      <c r="E24" s="19">
        <v>198684.06</v>
      </c>
      <c r="F24" s="20">
        <f t="shared" si="0"/>
        <v>115.07431083954923</v>
      </c>
      <c r="G24" s="21">
        <f t="shared" si="1"/>
        <v>37.522957507082154</v>
      </c>
    </row>
    <row r="25" spans="1:7" ht="15" customHeight="1" x14ac:dyDescent="0.25">
      <c r="A25" s="28" t="s">
        <v>39</v>
      </c>
      <c r="B25" s="23">
        <v>8300</v>
      </c>
      <c r="C25" s="23">
        <v>18150</v>
      </c>
      <c r="D25" s="23">
        <v>18150</v>
      </c>
      <c r="E25" s="23">
        <v>6440.57</v>
      </c>
      <c r="F25" s="24">
        <f t="shared" si="0"/>
        <v>77.59722891566264</v>
      </c>
      <c r="G25" s="21">
        <f t="shared" si="1"/>
        <v>35.485234159779608</v>
      </c>
    </row>
    <row r="26" spans="1:7" ht="15" customHeight="1" x14ac:dyDescent="0.25">
      <c r="A26" s="28" t="s">
        <v>40</v>
      </c>
      <c r="B26" s="23">
        <v>8300</v>
      </c>
      <c r="C26" s="23">
        <v>18150</v>
      </c>
      <c r="D26" s="23">
        <v>18150</v>
      </c>
      <c r="E26" s="23">
        <v>6440.57</v>
      </c>
      <c r="F26" s="24">
        <f t="shared" si="0"/>
        <v>77.59722891566264</v>
      </c>
      <c r="G26" s="21">
        <f t="shared" si="1"/>
        <v>35.485234159779608</v>
      </c>
    </row>
    <row r="27" spans="1:7" ht="15" customHeight="1" x14ac:dyDescent="0.25">
      <c r="A27" s="28" t="s">
        <v>41</v>
      </c>
      <c r="B27" s="23">
        <v>20286.38</v>
      </c>
      <c r="C27" s="23">
        <v>75000</v>
      </c>
      <c r="D27" s="23">
        <v>75000</v>
      </c>
      <c r="E27" s="23">
        <v>25337.75</v>
      </c>
      <c r="F27" s="24">
        <f t="shared" si="0"/>
        <v>124.90030256753546</v>
      </c>
      <c r="G27" s="21">
        <f t="shared" si="1"/>
        <v>33.783666666666669</v>
      </c>
    </row>
    <row r="28" spans="1:7" ht="15" customHeight="1" x14ac:dyDescent="0.25">
      <c r="A28" s="28" t="s">
        <v>42</v>
      </c>
      <c r="B28" s="23">
        <v>20286.38</v>
      </c>
      <c r="C28" s="23">
        <v>75000</v>
      </c>
      <c r="D28" s="23">
        <v>75000</v>
      </c>
      <c r="E28" s="23">
        <v>25337.75</v>
      </c>
      <c r="F28" s="24">
        <f t="shared" si="0"/>
        <v>124.90030256753546</v>
      </c>
      <c r="G28" s="21">
        <f t="shared" si="1"/>
        <v>33.783666666666669</v>
      </c>
    </row>
    <row r="29" spans="1:7" ht="15" customHeight="1" x14ac:dyDescent="0.25">
      <c r="A29" s="18" t="s">
        <v>43</v>
      </c>
      <c r="B29" s="19">
        <v>199205.64</v>
      </c>
      <c r="C29" s="19">
        <v>385950</v>
      </c>
      <c r="D29" s="19">
        <v>385950</v>
      </c>
      <c r="E29" s="19">
        <v>147672.04999999999</v>
      </c>
      <c r="F29" s="20">
        <f t="shared" si="0"/>
        <v>74.130456346517079</v>
      </c>
      <c r="G29" s="21">
        <f t="shared" si="1"/>
        <v>38.261963984972141</v>
      </c>
    </row>
    <row r="30" spans="1:7" ht="15" customHeight="1" x14ac:dyDescent="0.25">
      <c r="A30" s="28" t="s">
        <v>44</v>
      </c>
      <c r="B30" s="23">
        <v>6825.53</v>
      </c>
      <c r="C30" s="23">
        <v>19500</v>
      </c>
      <c r="D30" s="23">
        <v>19500</v>
      </c>
      <c r="E30" s="23">
        <v>12463.63</v>
      </c>
      <c r="F30" s="24">
        <f t="shared" si="0"/>
        <v>182.60310920910169</v>
      </c>
      <c r="G30" s="21">
        <f t="shared" si="1"/>
        <v>63.916051282051278</v>
      </c>
    </row>
    <row r="31" spans="1:7" ht="15" customHeight="1" x14ac:dyDescent="0.25">
      <c r="A31" s="28" t="s">
        <v>45</v>
      </c>
      <c r="B31" s="23">
        <v>531</v>
      </c>
      <c r="C31" s="23">
        <v>3500</v>
      </c>
      <c r="D31" s="23">
        <v>3500</v>
      </c>
      <c r="E31" s="23">
        <v>284.56</v>
      </c>
      <c r="F31" s="24">
        <f t="shared" si="0"/>
        <v>53.589453860640305</v>
      </c>
      <c r="G31" s="21">
        <f t="shared" si="1"/>
        <v>8.1302857142857157</v>
      </c>
    </row>
    <row r="32" spans="1:7" ht="15" customHeight="1" x14ac:dyDescent="0.25">
      <c r="A32" s="28" t="s">
        <v>46</v>
      </c>
      <c r="B32" s="23">
        <v>3032.53</v>
      </c>
      <c r="C32" s="23">
        <v>7700</v>
      </c>
      <c r="D32" s="23">
        <v>7700</v>
      </c>
      <c r="E32" s="23">
        <v>3059.07</v>
      </c>
      <c r="F32" s="24">
        <f t="shared" si="0"/>
        <v>100.87517683254576</v>
      </c>
      <c r="G32" s="21">
        <f t="shared" si="1"/>
        <v>39.728181818181817</v>
      </c>
    </row>
    <row r="33" spans="1:7" ht="15" customHeight="1" x14ac:dyDescent="0.25">
      <c r="A33" s="28" t="s">
        <v>47</v>
      </c>
      <c r="B33" s="23">
        <v>3000</v>
      </c>
      <c r="C33" s="23">
        <v>7100</v>
      </c>
      <c r="D33" s="23">
        <v>7100</v>
      </c>
      <c r="E33" s="23">
        <v>9120</v>
      </c>
      <c r="F33" s="24">
        <f t="shared" si="0"/>
        <v>304</v>
      </c>
      <c r="G33" s="21">
        <f t="shared" si="1"/>
        <v>128.45070422535213</v>
      </c>
    </row>
    <row r="34" spans="1:7" ht="15" customHeight="1" x14ac:dyDescent="0.25">
      <c r="A34" s="28" t="s">
        <v>48</v>
      </c>
      <c r="B34" s="23">
        <v>262</v>
      </c>
      <c r="C34" s="23">
        <v>1200</v>
      </c>
      <c r="D34" s="23">
        <v>1200</v>
      </c>
      <c r="E34" s="23"/>
      <c r="F34" s="24">
        <f t="shared" si="0"/>
        <v>0</v>
      </c>
      <c r="G34" s="21">
        <f t="shared" si="1"/>
        <v>0</v>
      </c>
    </row>
    <row r="35" spans="1:7" ht="15" customHeight="1" x14ac:dyDescent="0.25">
      <c r="A35" s="28" t="s">
        <v>49</v>
      </c>
      <c r="B35" s="23">
        <v>40953.75</v>
      </c>
      <c r="C35" s="23">
        <v>81600</v>
      </c>
      <c r="D35" s="23">
        <v>81600</v>
      </c>
      <c r="E35" s="23">
        <v>29780.59</v>
      </c>
      <c r="F35" s="24">
        <f t="shared" si="0"/>
        <v>72.717614382077343</v>
      </c>
      <c r="G35" s="21">
        <f t="shared" si="1"/>
        <v>36.495821078431376</v>
      </c>
    </row>
    <row r="36" spans="1:7" ht="15" customHeight="1" x14ac:dyDescent="0.25">
      <c r="A36" s="28" t="s">
        <v>50</v>
      </c>
      <c r="B36" s="23">
        <v>8132.28</v>
      </c>
      <c r="C36" s="23">
        <v>15500</v>
      </c>
      <c r="D36" s="23">
        <v>15500</v>
      </c>
      <c r="E36" s="23">
        <v>6560.37</v>
      </c>
      <c r="F36" s="24">
        <f t="shared" si="0"/>
        <v>80.670734406587087</v>
      </c>
      <c r="G36" s="21">
        <f t="shared" si="1"/>
        <v>42.324967741935481</v>
      </c>
    </row>
    <row r="37" spans="1:7" ht="15" customHeight="1" x14ac:dyDescent="0.25">
      <c r="A37" s="18" t="s">
        <v>51</v>
      </c>
      <c r="B37" s="19">
        <v>22004.83</v>
      </c>
      <c r="C37" s="19">
        <v>40000</v>
      </c>
      <c r="D37" s="19">
        <v>40000</v>
      </c>
      <c r="E37" s="19">
        <v>13192.69</v>
      </c>
      <c r="F37" s="20">
        <f t="shared" si="0"/>
        <v>59.953610184673089</v>
      </c>
      <c r="G37" s="21">
        <f t="shared" si="1"/>
        <v>32.981724999999997</v>
      </c>
    </row>
    <row r="38" spans="1:7" ht="15" customHeight="1" x14ac:dyDescent="0.25">
      <c r="A38" s="28" t="s">
        <v>52</v>
      </c>
      <c r="B38" s="23">
        <v>3113.57</v>
      </c>
      <c r="C38" s="23">
        <v>6100</v>
      </c>
      <c r="D38" s="23">
        <v>6100</v>
      </c>
      <c r="E38" s="23">
        <v>4011.73</v>
      </c>
      <c r="F38" s="24">
        <f t="shared" si="0"/>
        <v>128.84662943180979</v>
      </c>
      <c r="G38" s="21">
        <f t="shared" si="1"/>
        <v>65.76606557377049</v>
      </c>
    </row>
    <row r="39" spans="1:7" ht="15" customHeight="1" x14ac:dyDescent="0.25">
      <c r="A39" s="28" t="s">
        <v>53</v>
      </c>
      <c r="B39" s="23">
        <v>6137.4</v>
      </c>
      <c r="C39" s="23">
        <v>13500</v>
      </c>
      <c r="D39" s="23">
        <v>13500</v>
      </c>
      <c r="E39" s="23">
        <v>3351.99</v>
      </c>
      <c r="F39" s="24">
        <f t="shared" ref="F39:F70" si="2">IFERROR(E39/B39*100,0)</f>
        <v>54.615798220744935</v>
      </c>
      <c r="G39" s="21">
        <f t="shared" ref="G39:G72" si="3">IFERROR(E39/D39*100,0)</f>
        <v>24.829555555555554</v>
      </c>
    </row>
    <row r="40" spans="1:7" ht="15" customHeight="1" x14ac:dyDescent="0.25">
      <c r="A40" s="18" t="s">
        <v>54</v>
      </c>
      <c r="B40" s="19">
        <v>448.94</v>
      </c>
      <c r="C40" s="19">
        <v>4000</v>
      </c>
      <c r="D40" s="19">
        <v>4000</v>
      </c>
      <c r="E40" s="19">
        <v>1088.97</v>
      </c>
      <c r="F40" s="20">
        <f t="shared" si="2"/>
        <v>242.56470797879447</v>
      </c>
      <c r="G40" s="21">
        <f t="shared" si="3"/>
        <v>27.224250000000001</v>
      </c>
    </row>
    <row r="41" spans="1:7" ht="15" customHeight="1" x14ac:dyDescent="0.25">
      <c r="A41" s="18" t="s">
        <v>55</v>
      </c>
      <c r="B41" s="19">
        <v>1116.73</v>
      </c>
      <c r="C41" s="19">
        <v>2500</v>
      </c>
      <c r="D41" s="19">
        <v>2500</v>
      </c>
      <c r="E41" s="19">
        <v>1574.84</v>
      </c>
      <c r="F41" s="20">
        <f t="shared" si="2"/>
        <v>141.02244947301494</v>
      </c>
      <c r="G41" s="21">
        <f t="shared" si="3"/>
        <v>62.993599999999994</v>
      </c>
    </row>
    <row r="42" spans="1:7" ht="15" customHeight="1" x14ac:dyDescent="0.25">
      <c r="A42" s="28" t="s">
        <v>56</v>
      </c>
      <c r="B42" s="23">
        <v>146852.9</v>
      </c>
      <c r="C42" s="23">
        <v>273200</v>
      </c>
      <c r="D42" s="23">
        <v>273200</v>
      </c>
      <c r="E42" s="23">
        <v>101051.08</v>
      </c>
      <c r="F42" s="24">
        <f t="shared" si="2"/>
        <v>68.811089191973736</v>
      </c>
      <c r="G42" s="21">
        <f t="shared" si="3"/>
        <v>36.987950219619329</v>
      </c>
    </row>
    <row r="43" spans="1:7" ht="15" customHeight="1" x14ac:dyDescent="0.25">
      <c r="A43" s="18" t="s">
        <v>57</v>
      </c>
      <c r="B43" s="19">
        <v>1859.46</v>
      </c>
      <c r="C43" s="19">
        <v>8200</v>
      </c>
      <c r="D43" s="19">
        <v>8200</v>
      </c>
      <c r="E43" s="19">
        <v>4866.2700000000004</v>
      </c>
      <c r="F43" s="20">
        <f t="shared" si="2"/>
        <v>261.7033977606402</v>
      </c>
      <c r="G43" s="21">
        <f t="shared" si="3"/>
        <v>59.344756097560982</v>
      </c>
    </row>
    <row r="44" spans="1:7" ht="15" customHeight="1" x14ac:dyDescent="0.25">
      <c r="A44" s="18" t="s">
        <v>58</v>
      </c>
      <c r="B44" s="19">
        <v>10218.24</v>
      </c>
      <c r="C44" s="19">
        <v>20500</v>
      </c>
      <c r="D44" s="19">
        <v>20500</v>
      </c>
      <c r="E44" s="19">
        <v>6826.84</v>
      </c>
      <c r="F44" s="20">
        <f t="shared" si="2"/>
        <v>66.810331329074288</v>
      </c>
      <c r="G44" s="21">
        <f t="shared" si="3"/>
        <v>33.301658536585364</v>
      </c>
    </row>
    <row r="45" spans="1:7" ht="15" customHeight="1" x14ac:dyDescent="0.25">
      <c r="A45" s="18" t="s">
        <v>59</v>
      </c>
      <c r="B45" s="19">
        <v>10613.5</v>
      </c>
      <c r="C45" s="19">
        <v>13500</v>
      </c>
      <c r="D45" s="19">
        <v>13500</v>
      </c>
      <c r="E45" s="19">
        <v>1945.31</v>
      </c>
      <c r="F45" s="20">
        <f t="shared" si="2"/>
        <v>18.328638055306921</v>
      </c>
      <c r="G45" s="21">
        <f t="shared" si="3"/>
        <v>14.409703703703702</v>
      </c>
    </row>
    <row r="46" spans="1:7" ht="15" customHeight="1" x14ac:dyDescent="0.25">
      <c r="A46" s="28" t="s">
        <v>60</v>
      </c>
      <c r="B46" s="23">
        <v>5348.92</v>
      </c>
      <c r="C46" s="23">
        <v>11500</v>
      </c>
      <c r="D46" s="23">
        <v>11500</v>
      </c>
      <c r="E46" s="23">
        <v>6320.77</v>
      </c>
      <c r="F46" s="24">
        <f t="shared" si="2"/>
        <v>118.16908833932831</v>
      </c>
      <c r="G46" s="21">
        <f t="shared" si="3"/>
        <v>54.963217391304354</v>
      </c>
    </row>
    <row r="47" spans="1:7" ht="15" customHeight="1" x14ac:dyDescent="0.25">
      <c r="A47" s="28" t="s">
        <v>61</v>
      </c>
      <c r="B47" s="23">
        <v>12981.84</v>
      </c>
      <c r="C47" s="23">
        <v>27300</v>
      </c>
      <c r="D47" s="23">
        <v>27300</v>
      </c>
      <c r="E47" s="23">
        <v>10926.46</v>
      </c>
      <c r="F47" s="24">
        <f t="shared" si="2"/>
        <v>84.167267505992982</v>
      </c>
      <c r="G47" s="21">
        <f t="shared" si="3"/>
        <v>40.023663003663003</v>
      </c>
    </row>
    <row r="48" spans="1:7" ht="15" customHeight="1" x14ac:dyDescent="0.25">
      <c r="A48" s="28" t="s">
        <v>62</v>
      </c>
      <c r="B48" s="23">
        <v>52038.57</v>
      </c>
      <c r="C48" s="23">
        <v>80600</v>
      </c>
      <c r="D48" s="23">
        <v>80600</v>
      </c>
      <c r="E48" s="23">
        <v>30949.47</v>
      </c>
      <c r="F48" s="24">
        <f t="shared" si="2"/>
        <v>59.474097770173159</v>
      </c>
      <c r="G48" s="21">
        <f t="shared" si="3"/>
        <v>38.398846153846158</v>
      </c>
    </row>
    <row r="49" spans="1:7" ht="15" customHeight="1" x14ac:dyDescent="0.25">
      <c r="A49" s="29" t="s">
        <v>63</v>
      </c>
      <c r="B49" s="30">
        <v>43350.44</v>
      </c>
      <c r="C49" s="31">
        <v>88000</v>
      </c>
      <c r="D49" s="32">
        <v>88000</v>
      </c>
      <c r="E49" s="30">
        <v>27819.14</v>
      </c>
      <c r="F49" s="31">
        <f t="shared" si="2"/>
        <v>64.172681984312035</v>
      </c>
      <c r="G49" s="21">
        <f t="shared" si="3"/>
        <v>31.612659090909091</v>
      </c>
    </row>
    <row r="50" spans="1:7" ht="15" customHeight="1" x14ac:dyDescent="0.25">
      <c r="A50" s="33" t="s">
        <v>64</v>
      </c>
      <c r="B50" s="34">
        <v>7713.33</v>
      </c>
      <c r="C50" s="34">
        <v>10000</v>
      </c>
      <c r="D50" s="34">
        <v>10000</v>
      </c>
      <c r="E50" s="35">
        <v>7099.82</v>
      </c>
      <c r="F50" s="36">
        <f t="shared" si="2"/>
        <v>92.046107193650471</v>
      </c>
      <c r="G50" s="21">
        <f t="shared" si="3"/>
        <v>70.998199999999997</v>
      </c>
    </row>
    <row r="51" spans="1:7" ht="15" customHeight="1" x14ac:dyDescent="0.25">
      <c r="A51" s="37" t="s">
        <v>65</v>
      </c>
      <c r="B51" s="30">
        <v>2728.6</v>
      </c>
      <c r="C51" s="30">
        <v>13600</v>
      </c>
      <c r="D51" s="30">
        <v>13600</v>
      </c>
      <c r="E51" s="30">
        <v>4297</v>
      </c>
      <c r="F51" s="38">
        <f t="shared" si="2"/>
        <v>157.48002638715826</v>
      </c>
      <c r="G51" s="21">
        <f t="shared" si="3"/>
        <v>31.59558823529412</v>
      </c>
    </row>
    <row r="52" spans="1:7" ht="15" customHeight="1" x14ac:dyDescent="0.25">
      <c r="A52" s="37" t="s">
        <v>66</v>
      </c>
      <c r="B52" s="30">
        <v>4573.46</v>
      </c>
      <c r="C52" s="30">
        <v>11650</v>
      </c>
      <c r="D52" s="30">
        <v>11650</v>
      </c>
      <c r="E52" s="30">
        <v>4376.75</v>
      </c>
      <c r="F52" s="38">
        <f t="shared" si="2"/>
        <v>95.698880060173266</v>
      </c>
      <c r="G52" s="21">
        <f t="shared" si="3"/>
        <v>37.568669527897001</v>
      </c>
    </row>
    <row r="53" spans="1:7" ht="15" customHeight="1" x14ac:dyDescent="0.25">
      <c r="A53" s="37" t="s">
        <v>67</v>
      </c>
      <c r="B53" s="30">
        <v>3574.26</v>
      </c>
      <c r="C53" s="30">
        <v>7150</v>
      </c>
      <c r="D53" s="30">
        <v>7150</v>
      </c>
      <c r="E53" s="30">
        <v>2978.55</v>
      </c>
      <c r="F53" s="38">
        <f t="shared" si="2"/>
        <v>83.333333333333343</v>
      </c>
      <c r="G53" s="21">
        <f t="shared" si="3"/>
        <v>41.658041958041956</v>
      </c>
    </row>
    <row r="54" spans="1:7" ht="15" customHeight="1" x14ac:dyDescent="0.25">
      <c r="A54" s="37" t="s">
        <v>68</v>
      </c>
      <c r="B54" s="30">
        <v>850.95</v>
      </c>
      <c r="C54" s="30">
        <v>1500</v>
      </c>
      <c r="D54" s="30">
        <v>1500</v>
      </c>
      <c r="E54" s="30">
        <v>990.38</v>
      </c>
      <c r="F54" s="38">
        <f t="shared" si="2"/>
        <v>116.3852165227099</v>
      </c>
      <c r="G54" s="21">
        <f t="shared" si="3"/>
        <v>66.025333333333336</v>
      </c>
    </row>
    <row r="55" spans="1:7" ht="15" customHeight="1" x14ac:dyDescent="0.25">
      <c r="A55" s="37" t="s">
        <v>69</v>
      </c>
      <c r="B55" s="30">
        <v>100</v>
      </c>
      <c r="C55" s="30">
        <v>2000</v>
      </c>
      <c r="D55" s="30">
        <v>2000</v>
      </c>
      <c r="E55" s="30">
        <v>0</v>
      </c>
      <c r="F55" s="38">
        <f t="shared" si="2"/>
        <v>0</v>
      </c>
      <c r="G55" s="21">
        <f t="shared" si="3"/>
        <v>0</v>
      </c>
    </row>
    <row r="56" spans="1:7" ht="15" customHeight="1" x14ac:dyDescent="0.25">
      <c r="A56" s="37" t="s">
        <v>70</v>
      </c>
      <c r="B56" s="30">
        <v>0</v>
      </c>
      <c r="C56" s="30"/>
      <c r="D56" s="30">
        <v>0</v>
      </c>
      <c r="E56" s="30">
        <v>54</v>
      </c>
      <c r="F56" s="38">
        <f t="shared" si="2"/>
        <v>0</v>
      </c>
      <c r="G56" s="21">
        <f t="shared" si="3"/>
        <v>0</v>
      </c>
    </row>
    <row r="57" spans="1:7" ht="15" customHeight="1" x14ac:dyDescent="0.25">
      <c r="A57" s="37" t="s">
        <v>71</v>
      </c>
      <c r="B57" s="30">
        <v>21.25</v>
      </c>
      <c r="C57" s="30">
        <v>700</v>
      </c>
      <c r="D57" s="30">
        <v>700</v>
      </c>
      <c r="E57" s="30">
        <v>353.82</v>
      </c>
      <c r="F57" s="38">
        <f t="shared" si="2"/>
        <v>1665.0352941176473</v>
      </c>
      <c r="G57" s="21">
        <f t="shared" si="3"/>
        <v>50.545714285714283</v>
      </c>
    </row>
    <row r="58" spans="1:7" ht="15" customHeight="1" x14ac:dyDescent="0.25">
      <c r="A58" s="37" t="s">
        <v>72</v>
      </c>
      <c r="B58" s="30">
        <v>27</v>
      </c>
      <c r="C58" s="30">
        <v>300</v>
      </c>
      <c r="D58" s="30">
        <v>300</v>
      </c>
      <c r="E58" s="30"/>
      <c r="F58" s="38">
        <f t="shared" si="2"/>
        <v>0</v>
      </c>
      <c r="G58" s="21">
        <f t="shared" si="3"/>
        <v>0</v>
      </c>
    </row>
    <row r="59" spans="1:7" ht="15" customHeight="1" x14ac:dyDescent="0.25">
      <c r="A59" s="37" t="s">
        <v>73</v>
      </c>
      <c r="B59" s="30">
        <v>301.95999999999998</v>
      </c>
      <c r="C59" s="30">
        <v>600</v>
      </c>
      <c r="D59" s="30">
        <v>600</v>
      </c>
      <c r="E59" s="30">
        <v>193.05</v>
      </c>
      <c r="F59" s="38">
        <f t="shared" si="2"/>
        <v>63.9323089150881</v>
      </c>
      <c r="G59" s="21">
        <f t="shared" si="3"/>
        <v>32.175000000000004</v>
      </c>
    </row>
    <row r="60" spans="1:7" ht="15" customHeight="1" x14ac:dyDescent="0.25">
      <c r="A60" s="37" t="s">
        <v>74</v>
      </c>
      <c r="B60" s="30">
        <v>301.95999999999998</v>
      </c>
      <c r="C60" s="30">
        <v>600</v>
      </c>
      <c r="D60" s="30">
        <v>600</v>
      </c>
      <c r="E60" s="30">
        <v>193.05</v>
      </c>
      <c r="F60" s="38">
        <f t="shared" si="2"/>
        <v>63.9323089150881</v>
      </c>
      <c r="G60" s="21">
        <f t="shared" si="3"/>
        <v>32.175000000000004</v>
      </c>
    </row>
    <row r="61" spans="1:7" ht="15" customHeight="1" x14ac:dyDescent="0.25">
      <c r="A61" s="37" t="s">
        <v>75</v>
      </c>
      <c r="B61" s="30">
        <v>301.95999999999998</v>
      </c>
      <c r="C61" s="30">
        <v>600</v>
      </c>
      <c r="D61" s="30">
        <v>600</v>
      </c>
      <c r="E61" s="30">
        <v>193.05</v>
      </c>
      <c r="F61" s="38">
        <f t="shared" si="2"/>
        <v>63.9323089150881</v>
      </c>
      <c r="G61" s="21">
        <f t="shared" si="3"/>
        <v>32.175000000000004</v>
      </c>
    </row>
    <row r="62" spans="1:7" ht="15" customHeight="1" x14ac:dyDescent="0.25">
      <c r="A62" s="37" t="s">
        <v>12</v>
      </c>
      <c r="B62" s="30">
        <v>52972.1</v>
      </c>
      <c r="C62" s="30">
        <v>27600</v>
      </c>
      <c r="D62" s="30">
        <v>27600</v>
      </c>
      <c r="E62" s="30">
        <v>4397.2299999999996</v>
      </c>
      <c r="F62" s="38">
        <f t="shared" si="2"/>
        <v>8.3010301649358809</v>
      </c>
      <c r="G62" s="21">
        <f t="shared" si="3"/>
        <v>15.931992753623186</v>
      </c>
    </row>
    <row r="63" spans="1:7" ht="15" customHeight="1" x14ac:dyDescent="0.25">
      <c r="A63" s="37" t="s">
        <v>76</v>
      </c>
      <c r="B63" s="30">
        <v>36000</v>
      </c>
      <c r="C63" s="30">
        <v>0</v>
      </c>
      <c r="D63" s="30">
        <v>0</v>
      </c>
      <c r="E63" s="30">
        <v>0</v>
      </c>
      <c r="F63" s="38">
        <f t="shared" si="2"/>
        <v>0</v>
      </c>
      <c r="G63" s="21">
        <f t="shared" si="3"/>
        <v>0</v>
      </c>
    </row>
    <row r="64" spans="1:7" ht="15" customHeight="1" x14ac:dyDescent="0.25">
      <c r="A64" s="37" t="s">
        <v>77</v>
      </c>
      <c r="B64" s="30">
        <v>36000</v>
      </c>
      <c r="C64" s="30">
        <v>0</v>
      </c>
      <c r="D64" s="30">
        <v>0</v>
      </c>
      <c r="E64" s="30">
        <v>0</v>
      </c>
      <c r="F64" s="38">
        <f t="shared" si="2"/>
        <v>0</v>
      </c>
      <c r="G64" s="21">
        <f t="shared" si="3"/>
        <v>0</v>
      </c>
    </row>
    <row r="65" spans="1:7" ht="15" customHeight="1" x14ac:dyDescent="0.25">
      <c r="A65" s="37" t="s">
        <v>78</v>
      </c>
      <c r="B65" s="30">
        <v>36000</v>
      </c>
      <c r="C65" s="30"/>
      <c r="D65" s="30">
        <v>0</v>
      </c>
      <c r="E65" s="30">
        <v>0</v>
      </c>
      <c r="F65" s="38">
        <f t="shared" si="2"/>
        <v>0</v>
      </c>
      <c r="G65" s="21">
        <f t="shared" si="3"/>
        <v>0</v>
      </c>
    </row>
    <row r="66" spans="1:7" ht="15" customHeight="1" x14ac:dyDescent="0.25">
      <c r="A66" s="37" t="s">
        <v>79</v>
      </c>
      <c r="B66" s="30">
        <v>16972.099999999999</v>
      </c>
      <c r="C66" s="30">
        <v>27600</v>
      </c>
      <c r="D66" s="30">
        <v>27600</v>
      </c>
      <c r="E66" s="30">
        <v>4397.2299999999996</v>
      </c>
      <c r="F66" s="38">
        <f t="shared" si="2"/>
        <v>25.90857937438502</v>
      </c>
      <c r="G66" s="21">
        <f t="shared" si="3"/>
        <v>15.931992753623186</v>
      </c>
    </row>
    <row r="67" spans="1:7" ht="15" customHeight="1" x14ac:dyDescent="0.25">
      <c r="A67" s="37" t="s">
        <v>80</v>
      </c>
      <c r="B67" s="30">
        <v>16972.099999999999</v>
      </c>
      <c r="C67" s="30">
        <v>27600</v>
      </c>
      <c r="D67" s="30">
        <v>27600</v>
      </c>
      <c r="E67" s="30">
        <v>4397.2299999999996</v>
      </c>
      <c r="F67" s="38">
        <f t="shared" si="2"/>
        <v>25.90857937438502</v>
      </c>
      <c r="G67" s="21">
        <f t="shared" si="3"/>
        <v>15.931992753623186</v>
      </c>
    </row>
    <row r="68" spans="1:7" ht="15" customHeight="1" x14ac:dyDescent="0.25">
      <c r="A68" s="37" t="s">
        <v>81</v>
      </c>
      <c r="B68" s="30">
        <v>348</v>
      </c>
      <c r="C68" s="30">
        <v>9000</v>
      </c>
      <c r="D68" s="30">
        <v>9000</v>
      </c>
      <c r="E68" s="30">
        <v>1223.7</v>
      </c>
      <c r="F68" s="38">
        <f t="shared" si="2"/>
        <v>351.63793103448279</v>
      </c>
      <c r="G68" s="21">
        <f t="shared" si="3"/>
        <v>13.596666666666668</v>
      </c>
    </row>
    <row r="69" spans="1:7" ht="15" customHeight="1" x14ac:dyDescent="0.25">
      <c r="A69" s="37" t="s">
        <v>82</v>
      </c>
      <c r="B69" s="30">
        <v>0</v>
      </c>
      <c r="C69" s="30"/>
      <c r="D69" s="30">
        <v>0</v>
      </c>
      <c r="E69" s="30">
        <v>93.8</v>
      </c>
      <c r="F69" s="38">
        <f t="shared" si="2"/>
        <v>0</v>
      </c>
      <c r="G69" s="21">
        <f t="shared" si="3"/>
        <v>0</v>
      </c>
    </row>
    <row r="70" spans="1:7" ht="15" customHeight="1" x14ac:dyDescent="0.25">
      <c r="A70" s="37" t="s">
        <v>83</v>
      </c>
      <c r="B70" s="30">
        <v>0</v>
      </c>
      <c r="C70" s="30">
        <v>600</v>
      </c>
      <c r="D70" s="30">
        <v>600</v>
      </c>
      <c r="E70" s="30">
        <v>0</v>
      </c>
      <c r="F70" s="38">
        <f t="shared" si="2"/>
        <v>0</v>
      </c>
      <c r="G70" s="21">
        <f t="shared" si="3"/>
        <v>0</v>
      </c>
    </row>
    <row r="71" spans="1:7" ht="15" customHeight="1" x14ac:dyDescent="0.25">
      <c r="A71" s="37" t="s">
        <v>84</v>
      </c>
      <c r="B71" s="30">
        <v>0</v>
      </c>
      <c r="C71" s="30"/>
      <c r="D71" s="30">
        <v>0</v>
      </c>
      <c r="E71" s="30">
        <v>2832.23</v>
      </c>
      <c r="F71" s="38">
        <f t="shared" ref="F71:F72" si="4">IFERROR(E71/B71*100,0)</f>
        <v>0</v>
      </c>
      <c r="G71" s="21">
        <f t="shared" si="3"/>
        <v>0</v>
      </c>
    </row>
    <row r="72" spans="1:7" ht="15" customHeight="1" x14ac:dyDescent="0.25">
      <c r="A72" s="37" t="s">
        <v>85</v>
      </c>
      <c r="B72" s="30">
        <v>16624.099999999999</v>
      </c>
      <c r="C72" s="30">
        <v>18000</v>
      </c>
      <c r="D72" s="30">
        <v>18000</v>
      </c>
      <c r="E72" s="30">
        <v>247.5</v>
      </c>
      <c r="F72" s="38">
        <f t="shared" si="4"/>
        <v>1.4888024013330048</v>
      </c>
      <c r="G72" s="21">
        <f t="shared" si="3"/>
        <v>1.375</v>
      </c>
    </row>
    <row r="73" spans="1:7" ht="15" customHeight="1" x14ac:dyDescent="0.25">
      <c r="A73" s="39"/>
      <c r="B73" s="40"/>
      <c r="C73" s="40"/>
      <c r="D73" s="40"/>
      <c r="E73" s="40"/>
      <c r="F73" s="41"/>
      <c r="G73" s="40"/>
    </row>
    <row r="74" spans="1:7" ht="15" customHeight="1" x14ac:dyDescent="0.25">
      <c r="A74" s="84" t="s">
        <v>86</v>
      </c>
      <c r="B74" s="85">
        <f>B7-B20</f>
        <v>-86973.19</v>
      </c>
      <c r="C74" s="85">
        <f>C7-C20</f>
        <v>-991300</v>
      </c>
      <c r="D74" s="85">
        <f>D7-D20</f>
        <v>0</v>
      </c>
      <c r="E74" s="85">
        <f>E7-E20</f>
        <v>82738.27999999997</v>
      </c>
      <c r="F74" s="86"/>
      <c r="G74" s="87"/>
    </row>
    <row r="75" spans="1:7" ht="15" customHeight="1" x14ac:dyDescent="0.25">
      <c r="A75" s="43"/>
      <c r="B75" s="44"/>
      <c r="C75" s="44"/>
      <c r="D75" s="44"/>
      <c r="E75" s="44"/>
      <c r="F75" s="44"/>
      <c r="G75" s="44"/>
    </row>
    <row r="76" spans="1:7" ht="15" customHeight="1" x14ac:dyDescent="0.25">
      <c r="A76" s="43"/>
      <c r="B76" s="44"/>
      <c r="C76" s="44"/>
      <c r="D76" s="44"/>
      <c r="E76" s="44"/>
      <c r="F76" s="44"/>
      <c r="G76" s="44"/>
    </row>
    <row r="78" spans="1:7" ht="15" customHeight="1" x14ac:dyDescent="0.25">
      <c r="A78" s="43"/>
      <c r="B78" s="45"/>
      <c r="C78" s="45"/>
      <c r="D78" s="45"/>
      <c r="E78" s="45"/>
    </row>
    <row r="80" spans="1:7" ht="15.75" customHeight="1" x14ac:dyDescent="0.3">
      <c r="A80" s="46"/>
    </row>
    <row r="82" spans="1:7" ht="15" customHeight="1" x14ac:dyDescent="0.25">
      <c r="A82" s="43"/>
      <c r="B82" s="43"/>
      <c r="C82" s="43"/>
      <c r="D82" s="43"/>
      <c r="E82" s="43"/>
      <c r="F82" s="43"/>
      <c r="G82" s="43"/>
    </row>
    <row r="83" spans="1:7" ht="15" customHeight="1" x14ac:dyDescent="0.25"/>
    <row r="84" spans="1:7" ht="15" customHeight="1" x14ac:dyDescent="0.25">
      <c r="A84" s="43"/>
      <c r="B84" s="45"/>
      <c r="C84" s="45"/>
      <c r="D84" s="45"/>
      <c r="E84" s="45"/>
      <c r="F84" s="45"/>
      <c r="G84" s="45"/>
    </row>
    <row r="85" spans="1:7" ht="15" customHeight="1" x14ac:dyDescent="0.25">
      <c r="A85" s="43"/>
      <c r="B85" s="44"/>
      <c r="C85" s="44"/>
      <c r="D85" s="44"/>
      <c r="E85" s="44"/>
      <c r="F85" s="44"/>
      <c r="G85" s="44"/>
    </row>
    <row r="86" spans="1:7" ht="15" customHeight="1" x14ac:dyDescent="0.25">
      <c r="A86" s="43"/>
      <c r="B86" s="44"/>
      <c r="C86" s="44"/>
      <c r="D86" s="44"/>
      <c r="E86" s="44"/>
      <c r="F86" s="44"/>
      <c r="G86" s="44"/>
    </row>
    <row r="87" spans="1:7" ht="15" customHeight="1" x14ac:dyDescent="0.25">
      <c r="A87" s="43"/>
      <c r="B87" s="44"/>
      <c r="C87" s="44"/>
      <c r="D87" s="44"/>
      <c r="E87" s="44"/>
      <c r="F87" s="44"/>
      <c r="G87" s="44"/>
    </row>
    <row r="88" spans="1:7" ht="15" customHeight="1" x14ac:dyDescent="0.25">
      <c r="A88" s="43"/>
      <c r="B88" s="44"/>
      <c r="C88" s="44"/>
      <c r="D88" s="44"/>
      <c r="E88" s="44"/>
      <c r="F88" s="44"/>
      <c r="G88" s="44"/>
    </row>
    <row r="89" spans="1:7" ht="15" customHeight="1" x14ac:dyDescent="0.25">
      <c r="A89" s="43"/>
      <c r="B89" s="44"/>
      <c r="C89" s="44"/>
      <c r="D89" s="44"/>
      <c r="E89" s="44"/>
      <c r="F89" s="44"/>
      <c r="G89" s="44"/>
    </row>
    <row r="90" spans="1:7" ht="15" customHeight="1" x14ac:dyDescent="0.25">
      <c r="A90" s="43"/>
      <c r="B90" s="44"/>
      <c r="C90" s="44"/>
      <c r="D90" s="44"/>
      <c r="E90" s="44"/>
      <c r="F90" s="44"/>
      <c r="G90" s="44"/>
    </row>
    <row r="91" spans="1:7" ht="15" customHeight="1" x14ac:dyDescent="0.25">
      <c r="A91" s="43"/>
      <c r="B91" s="44"/>
      <c r="C91" s="44"/>
      <c r="D91" s="44"/>
      <c r="E91" s="44"/>
      <c r="F91" s="44"/>
      <c r="G91" s="44"/>
    </row>
    <row r="92" spans="1:7" ht="15" customHeight="1" x14ac:dyDescent="0.25">
      <c r="A92" s="43"/>
      <c r="B92" s="44"/>
      <c r="C92" s="44"/>
      <c r="D92" s="44"/>
      <c r="E92" s="44"/>
      <c r="F92" s="44"/>
      <c r="G92" s="44"/>
    </row>
    <row r="93" spans="1:7" ht="15" customHeight="1" x14ac:dyDescent="0.25">
      <c r="A93" s="43"/>
      <c r="B93" s="44"/>
      <c r="C93" s="44"/>
      <c r="D93" s="44"/>
      <c r="E93" s="44"/>
      <c r="F93" s="44"/>
      <c r="G93" s="44"/>
    </row>
    <row r="95" spans="1:7" ht="15" customHeight="1" x14ac:dyDescent="0.25">
      <c r="A95" s="43"/>
      <c r="B95" s="45"/>
      <c r="C95" s="45"/>
      <c r="D95" s="45"/>
      <c r="E95" s="45"/>
      <c r="F95" s="45"/>
      <c r="G95" s="45"/>
    </row>
    <row r="96" spans="1:7" ht="15" customHeight="1" x14ac:dyDescent="0.25">
      <c r="A96" s="43"/>
      <c r="B96" s="44"/>
      <c r="C96" s="44"/>
      <c r="D96" s="44"/>
      <c r="E96" s="44"/>
      <c r="F96" s="44"/>
      <c r="G96" s="44"/>
    </row>
    <row r="97" spans="1:7" ht="15" customHeight="1" x14ac:dyDescent="0.25">
      <c r="A97" s="43"/>
      <c r="B97" s="44"/>
      <c r="C97" s="44"/>
      <c r="D97" s="44"/>
      <c r="E97" s="44"/>
      <c r="F97" s="44"/>
      <c r="G97" s="44"/>
    </row>
    <row r="98" spans="1:7" ht="15" customHeight="1" x14ac:dyDescent="0.25">
      <c r="A98" s="43"/>
      <c r="B98" s="44"/>
      <c r="C98" s="44"/>
      <c r="D98" s="44"/>
      <c r="E98" s="44"/>
      <c r="F98" s="44"/>
      <c r="G98" s="44"/>
    </row>
    <row r="99" spans="1:7" ht="15" customHeight="1" x14ac:dyDescent="0.25">
      <c r="A99" s="43"/>
      <c r="B99" s="44"/>
      <c r="C99" s="44"/>
      <c r="D99" s="44"/>
      <c r="E99" s="44"/>
      <c r="F99" s="44"/>
      <c r="G99" s="44"/>
    </row>
    <row r="100" spans="1:7" ht="15" customHeight="1" x14ac:dyDescent="0.25">
      <c r="A100" s="43"/>
      <c r="B100" s="44"/>
      <c r="C100" s="44"/>
      <c r="D100" s="44"/>
      <c r="E100" s="44"/>
      <c r="F100" s="44"/>
      <c r="G100" s="44"/>
    </row>
    <row r="101" spans="1:7" ht="15" customHeight="1" x14ac:dyDescent="0.25">
      <c r="A101" s="43"/>
      <c r="B101" s="44"/>
      <c r="C101" s="44"/>
      <c r="D101" s="44"/>
      <c r="E101" s="44"/>
      <c r="F101" s="44"/>
      <c r="G101" s="44"/>
    </row>
    <row r="102" spans="1:7" ht="15" customHeight="1" x14ac:dyDescent="0.25">
      <c r="A102" s="43"/>
      <c r="B102" s="44"/>
      <c r="C102" s="44"/>
      <c r="D102" s="44"/>
      <c r="E102" s="44"/>
      <c r="F102" s="44"/>
      <c r="G102" s="44"/>
    </row>
    <row r="103" spans="1:7" ht="15" customHeight="1" x14ac:dyDescent="0.25">
      <c r="A103" s="43"/>
      <c r="B103" s="44"/>
      <c r="C103" s="44"/>
      <c r="D103" s="44"/>
      <c r="E103" s="44"/>
      <c r="F103" s="44"/>
      <c r="G103" s="44"/>
    </row>
    <row r="104" spans="1:7" ht="15" customHeight="1" x14ac:dyDescent="0.25">
      <c r="A104" s="43"/>
      <c r="B104" s="44"/>
      <c r="C104" s="44"/>
      <c r="D104" s="44"/>
      <c r="E104" s="44"/>
      <c r="F104" s="44"/>
      <c r="G104" s="44"/>
    </row>
    <row r="105" spans="1:7" ht="15" customHeight="1" x14ac:dyDescent="0.25">
      <c r="A105" s="43"/>
      <c r="B105" s="44"/>
      <c r="C105" s="44"/>
      <c r="D105" s="44"/>
      <c r="E105" s="44"/>
      <c r="F105" s="44"/>
      <c r="G105" s="44"/>
    </row>
    <row r="106" spans="1:7" ht="15" customHeight="1" x14ac:dyDescent="0.25">
      <c r="A106" s="43"/>
      <c r="B106" s="44"/>
      <c r="C106" s="44"/>
      <c r="D106" s="44"/>
      <c r="E106" s="44"/>
      <c r="F106" s="44"/>
      <c r="G106" s="44"/>
    </row>
    <row r="107" spans="1:7" ht="15" customHeight="1" x14ac:dyDescent="0.25">
      <c r="A107" s="43"/>
      <c r="B107" s="44"/>
      <c r="C107" s="44"/>
      <c r="D107" s="44"/>
      <c r="E107" s="44"/>
      <c r="F107" s="44"/>
      <c r="G107" s="44"/>
    </row>
    <row r="108" spans="1:7" ht="15" customHeight="1" x14ac:dyDescent="0.25">
      <c r="A108" s="43"/>
      <c r="B108" s="44"/>
      <c r="C108" s="44"/>
      <c r="D108" s="44"/>
      <c r="E108" s="44"/>
      <c r="F108" s="44"/>
      <c r="G108" s="44"/>
    </row>
    <row r="109" spans="1:7" ht="15" customHeight="1" x14ac:dyDescent="0.25">
      <c r="A109" s="43"/>
      <c r="B109" s="44"/>
      <c r="C109" s="44"/>
      <c r="D109" s="44"/>
      <c r="E109" s="44"/>
      <c r="F109" s="44"/>
      <c r="G109" s="44"/>
    </row>
    <row r="110" spans="1:7" ht="15" customHeight="1" x14ac:dyDescent="0.25">
      <c r="A110" s="43"/>
      <c r="B110" s="44"/>
      <c r="C110" s="44"/>
      <c r="D110" s="44"/>
      <c r="E110" s="44"/>
      <c r="F110" s="44"/>
      <c r="G110" s="44"/>
    </row>
    <row r="111" spans="1:7" ht="15" customHeight="1" x14ac:dyDescent="0.25">
      <c r="A111" s="43"/>
      <c r="B111" s="44"/>
      <c r="C111" s="44"/>
      <c r="D111" s="44"/>
      <c r="E111" s="44"/>
      <c r="F111" s="44"/>
      <c r="G111" s="44"/>
    </row>
    <row r="112" spans="1:7" ht="15" customHeight="1" x14ac:dyDescent="0.25">
      <c r="A112" s="43"/>
      <c r="B112" s="44"/>
      <c r="C112" s="44"/>
      <c r="D112" s="44"/>
      <c r="E112" s="44"/>
      <c r="F112" s="44"/>
      <c r="G112" s="44"/>
    </row>
    <row r="113" spans="1:7" ht="15" customHeight="1" x14ac:dyDescent="0.25">
      <c r="A113" s="43"/>
      <c r="B113" s="44"/>
      <c r="C113" s="44"/>
      <c r="D113" s="44"/>
      <c r="E113" s="44"/>
      <c r="F113" s="44"/>
      <c r="G113" s="44"/>
    </row>
    <row r="114" spans="1:7" ht="15" customHeight="1" x14ac:dyDescent="0.25">
      <c r="A114" s="43"/>
      <c r="B114" s="44"/>
      <c r="C114" s="44"/>
      <c r="D114" s="44"/>
      <c r="E114" s="44"/>
      <c r="F114" s="44"/>
      <c r="G114" s="44"/>
    </row>
    <row r="115" spans="1:7" ht="15" customHeight="1" x14ac:dyDescent="0.25">
      <c r="A115" s="43"/>
      <c r="B115" s="44"/>
      <c r="C115" s="44"/>
      <c r="D115" s="44"/>
      <c r="E115" s="44"/>
      <c r="F115" s="44"/>
      <c r="G115" s="44"/>
    </row>
    <row r="116" spans="1:7" ht="15" customHeight="1" x14ac:dyDescent="0.25">
      <c r="A116" s="43"/>
      <c r="B116" s="44"/>
      <c r="C116" s="44"/>
      <c r="D116" s="44"/>
      <c r="E116" s="44"/>
      <c r="F116" s="44"/>
      <c r="G116" s="44"/>
    </row>
    <row r="117" spans="1:7" ht="15" customHeight="1" x14ac:dyDescent="0.25">
      <c r="A117" s="43"/>
      <c r="B117" s="44"/>
      <c r="C117" s="44"/>
      <c r="D117" s="44"/>
      <c r="E117" s="44"/>
      <c r="F117" s="44"/>
      <c r="G117" s="44"/>
    </row>
    <row r="118" spans="1:7" ht="15" customHeight="1" x14ac:dyDescent="0.25">
      <c r="A118" s="43"/>
      <c r="B118" s="44"/>
      <c r="C118" s="44"/>
      <c r="D118" s="44"/>
      <c r="E118" s="44"/>
      <c r="F118" s="44"/>
      <c r="G118" s="44"/>
    </row>
    <row r="119" spans="1:7" ht="15" customHeight="1" x14ac:dyDescent="0.25">
      <c r="A119" s="43"/>
      <c r="B119" s="44"/>
      <c r="C119" s="44"/>
      <c r="D119" s="44"/>
      <c r="E119" s="44"/>
      <c r="F119" s="44"/>
      <c r="G119" s="44"/>
    </row>
    <row r="120" spans="1:7" ht="15" customHeight="1" x14ac:dyDescent="0.25">
      <c r="A120" s="43"/>
      <c r="B120" s="44"/>
      <c r="C120" s="44"/>
      <c r="D120" s="44"/>
      <c r="E120" s="44"/>
      <c r="F120" s="44"/>
      <c r="G120" s="44"/>
    </row>
    <row r="121" spans="1:7" ht="15" customHeight="1" x14ac:dyDescent="0.25">
      <c r="A121" s="43"/>
      <c r="B121" s="44"/>
      <c r="C121" s="44"/>
      <c r="D121" s="44"/>
      <c r="E121" s="44"/>
      <c r="F121" s="44"/>
      <c r="G121" s="44"/>
    </row>
    <row r="122" spans="1:7" ht="15" customHeight="1" x14ac:dyDescent="0.25">
      <c r="A122" s="43"/>
      <c r="B122" s="44"/>
      <c r="C122" s="44"/>
      <c r="D122" s="44"/>
      <c r="E122" s="44"/>
      <c r="F122" s="44"/>
      <c r="G122" s="44"/>
    </row>
    <row r="123" spans="1:7" ht="15" customHeight="1" x14ac:dyDescent="0.25">
      <c r="A123" s="43"/>
      <c r="B123" s="44"/>
      <c r="C123" s="44"/>
      <c r="D123" s="44"/>
      <c r="E123" s="44"/>
      <c r="F123" s="44"/>
      <c r="G123" s="44"/>
    </row>
    <row r="124" spans="1:7" ht="15" customHeight="1" x14ac:dyDescent="0.25">
      <c r="A124" s="43"/>
      <c r="B124" s="44"/>
      <c r="C124" s="44"/>
      <c r="D124" s="44"/>
      <c r="E124" s="44"/>
      <c r="F124" s="44"/>
      <c r="G124" s="44"/>
    </row>
    <row r="125" spans="1:7" ht="15" customHeight="1" x14ac:dyDescent="0.25">
      <c r="A125" s="43"/>
      <c r="B125" s="44"/>
      <c r="C125" s="44"/>
      <c r="D125" s="44"/>
      <c r="E125" s="44"/>
      <c r="F125" s="44"/>
      <c r="G125" s="44"/>
    </row>
    <row r="126" spans="1:7" ht="15" customHeight="1" x14ac:dyDescent="0.25">
      <c r="A126" s="43"/>
      <c r="B126" s="44"/>
      <c r="C126" s="44"/>
      <c r="D126" s="44"/>
      <c r="E126" s="44"/>
      <c r="F126" s="44"/>
      <c r="G126" s="44"/>
    </row>
    <row r="127" spans="1:7" ht="15" customHeight="1" x14ac:dyDescent="0.25">
      <c r="A127" s="43"/>
      <c r="B127" s="44"/>
      <c r="C127" s="44"/>
      <c r="D127" s="44"/>
      <c r="E127" s="44"/>
      <c r="F127" s="44"/>
      <c r="G127" s="44"/>
    </row>
    <row r="128" spans="1:7" ht="15" customHeight="1" x14ac:dyDescent="0.25">
      <c r="A128" s="43"/>
      <c r="B128" s="44"/>
      <c r="C128" s="44"/>
      <c r="D128" s="44"/>
      <c r="E128" s="44"/>
      <c r="F128" s="44"/>
      <c r="G128" s="44"/>
    </row>
    <row r="129" spans="1:7" ht="15" customHeight="1" x14ac:dyDescent="0.25">
      <c r="A129" s="43"/>
      <c r="B129" s="44"/>
      <c r="C129" s="44"/>
      <c r="D129" s="44"/>
      <c r="E129" s="44"/>
      <c r="F129" s="44"/>
      <c r="G129" s="44"/>
    </row>
    <row r="130" spans="1:7" ht="15" customHeight="1" x14ac:dyDescent="0.25">
      <c r="A130" s="43"/>
      <c r="B130" s="44"/>
      <c r="C130" s="44"/>
      <c r="D130" s="44"/>
      <c r="E130" s="44"/>
      <c r="F130" s="44"/>
      <c r="G130" s="44"/>
    </row>
    <row r="131" spans="1:7" ht="15" customHeight="1" x14ac:dyDescent="0.25">
      <c r="A131" s="43"/>
      <c r="B131" s="44"/>
      <c r="C131" s="44"/>
      <c r="D131" s="44"/>
      <c r="E131" s="44"/>
      <c r="F131" s="44"/>
      <c r="G131" s="44"/>
    </row>
    <row r="132" spans="1:7" ht="15" customHeight="1" x14ac:dyDescent="0.25">
      <c r="A132" s="43"/>
      <c r="B132" s="44"/>
      <c r="C132" s="44"/>
      <c r="D132" s="44"/>
      <c r="E132" s="44"/>
      <c r="F132" s="44"/>
      <c r="G132" s="44"/>
    </row>
    <row r="133" spans="1:7" ht="15" customHeight="1" x14ac:dyDescent="0.25">
      <c r="A133" s="43"/>
      <c r="B133" s="44"/>
      <c r="C133" s="44"/>
      <c r="D133" s="44"/>
      <c r="E133" s="44"/>
      <c r="F133" s="44"/>
      <c r="G133" s="44"/>
    </row>
    <row r="134" spans="1:7" ht="15" customHeight="1" x14ac:dyDescent="0.25">
      <c r="A134" s="43"/>
      <c r="B134" s="44"/>
      <c r="C134" s="44"/>
      <c r="D134" s="44"/>
      <c r="E134" s="44"/>
      <c r="F134" s="44"/>
      <c r="G134" s="44"/>
    </row>
    <row r="135" spans="1:7" ht="15" customHeight="1" x14ac:dyDescent="0.25">
      <c r="A135" s="43"/>
      <c r="B135" s="44"/>
      <c r="C135" s="44"/>
      <c r="D135" s="44"/>
      <c r="E135" s="44"/>
      <c r="F135" s="44"/>
      <c r="G135" s="44"/>
    </row>
    <row r="136" spans="1:7" ht="15" customHeight="1" x14ac:dyDescent="0.25">
      <c r="A136" s="43"/>
      <c r="B136" s="44"/>
      <c r="C136" s="44"/>
      <c r="D136" s="44"/>
      <c r="E136" s="44"/>
      <c r="F136" s="44"/>
      <c r="G136" s="44"/>
    </row>
    <row r="137" spans="1:7" ht="15" customHeight="1" x14ac:dyDescent="0.25">
      <c r="A137" s="43"/>
      <c r="B137" s="44"/>
      <c r="C137" s="44"/>
      <c r="D137" s="44"/>
      <c r="E137" s="44"/>
      <c r="F137" s="44"/>
      <c r="G137" s="44"/>
    </row>
    <row r="138" spans="1:7" ht="15" customHeight="1" x14ac:dyDescent="0.25">
      <c r="A138" s="43"/>
      <c r="B138" s="44"/>
      <c r="C138" s="44"/>
      <c r="D138" s="44"/>
      <c r="E138" s="44"/>
      <c r="F138" s="44"/>
      <c r="G138" s="44"/>
    </row>
    <row r="139" spans="1:7" ht="15" customHeight="1" x14ac:dyDescent="0.25">
      <c r="A139" s="43"/>
      <c r="B139" s="44"/>
      <c r="C139" s="44"/>
      <c r="D139" s="44"/>
      <c r="E139" s="44"/>
      <c r="F139" s="44"/>
      <c r="G139" s="44"/>
    </row>
    <row r="140" spans="1:7" ht="15" customHeight="1" x14ac:dyDescent="0.25">
      <c r="A140" s="43"/>
      <c r="B140" s="44"/>
      <c r="C140" s="44"/>
      <c r="D140" s="44"/>
      <c r="E140" s="44"/>
      <c r="F140" s="44"/>
      <c r="G140" s="44"/>
    </row>
    <row r="141" spans="1:7" ht="15" customHeight="1" x14ac:dyDescent="0.25">
      <c r="A141" s="43"/>
      <c r="B141" s="44"/>
      <c r="C141" s="44"/>
      <c r="D141" s="44"/>
      <c r="E141" s="44"/>
      <c r="F141" s="44"/>
      <c r="G141" s="44"/>
    </row>
    <row r="142" spans="1:7" ht="15" customHeight="1" x14ac:dyDescent="0.25">
      <c r="A142" s="43"/>
      <c r="B142" s="44"/>
      <c r="C142" s="44"/>
      <c r="D142" s="44"/>
      <c r="E142" s="44"/>
      <c r="F142" s="44"/>
      <c r="G142" s="44"/>
    </row>
    <row r="143" spans="1:7" ht="15" customHeight="1" x14ac:dyDescent="0.25">
      <c r="A143" s="43"/>
      <c r="B143" s="44"/>
      <c r="C143" s="44"/>
      <c r="D143" s="44"/>
      <c r="E143" s="44"/>
      <c r="F143" s="44"/>
      <c r="G143" s="44"/>
    </row>
    <row r="144" spans="1:7" ht="15" customHeight="1" x14ac:dyDescent="0.25">
      <c r="A144" s="43"/>
      <c r="B144" s="44"/>
      <c r="C144" s="44"/>
      <c r="D144" s="44"/>
      <c r="E144" s="44"/>
      <c r="F144" s="44"/>
      <c r="G144" s="44"/>
    </row>
    <row r="145" spans="1:7" ht="15" customHeight="1" x14ac:dyDescent="0.25">
      <c r="A145" s="43"/>
      <c r="B145" s="44"/>
      <c r="C145" s="44"/>
      <c r="D145" s="44"/>
      <c r="E145" s="44"/>
      <c r="F145" s="44"/>
      <c r="G145" s="44"/>
    </row>
    <row r="146" spans="1:7" ht="15" customHeight="1" x14ac:dyDescent="0.25">
      <c r="A146" s="43"/>
      <c r="B146" s="44"/>
      <c r="C146" s="44"/>
      <c r="D146" s="44"/>
      <c r="E146" s="44"/>
      <c r="F146" s="44"/>
      <c r="G146" s="44"/>
    </row>
    <row r="147" spans="1:7" ht="15" customHeight="1" x14ac:dyDescent="0.25">
      <c r="A147" s="43"/>
      <c r="B147" s="44"/>
      <c r="C147" s="44"/>
      <c r="D147" s="44"/>
      <c r="E147" s="44"/>
      <c r="F147" s="44"/>
      <c r="G147" s="44"/>
    </row>
    <row r="149" spans="1:7" ht="15" customHeight="1" x14ac:dyDescent="0.25">
      <c r="A149" s="43"/>
      <c r="B149" s="45"/>
      <c r="C149" s="45"/>
      <c r="D149" s="45"/>
      <c r="E149" s="45"/>
    </row>
  </sheetData>
  <pageMargins left="0.75" right="0.75" top="1" bottom="1" header="0.511811023622047" footer="0.511811023622047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7"/>
  <sheetViews>
    <sheetView zoomScaleNormal="100" workbookViewId="0">
      <selection activeCell="F20" sqref="F20"/>
    </sheetView>
  </sheetViews>
  <sheetFormatPr defaultColWidth="8.7109375" defaultRowHeight="15" x14ac:dyDescent="0.25"/>
  <cols>
    <col min="1" max="1" width="68.28515625" customWidth="1"/>
    <col min="2" max="2" width="17.7109375" customWidth="1"/>
    <col min="3" max="3" width="16" hidden="1" customWidth="1"/>
    <col min="4" max="6" width="16" customWidth="1"/>
    <col min="7" max="7" width="12" customWidth="1"/>
  </cols>
  <sheetData>
    <row r="1" spans="1:7" ht="15.75" customHeight="1" x14ac:dyDescent="0.25">
      <c r="A1" s="4" t="s">
        <v>0</v>
      </c>
      <c r="B1" s="5"/>
      <c r="C1" s="5"/>
      <c r="D1" s="5"/>
      <c r="E1" s="5"/>
      <c r="F1" s="5"/>
    </row>
    <row r="2" spans="1:7" ht="13.5" customHeight="1" x14ac:dyDescent="0.25">
      <c r="A2" s="4" t="s">
        <v>110</v>
      </c>
      <c r="B2" s="5"/>
      <c r="C2" s="5"/>
      <c r="D2" s="5"/>
      <c r="E2" s="5"/>
      <c r="F2" s="5"/>
    </row>
    <row r="3" spans="1:7" ht="21.75" customHeight="1" x14ac:dyDescent="0.25">
      <c r="A3" s="4" t="s">
        <v>111</v>
      </c>
      <c r="B3" s="5"/>
      <c r="C3" s="5"/>
      <c r="D3" s="5"/>
      <c r="E3" s="5"/>
      <c r="F3" s="5"/>
    </row>
    <row r="4" spans="1:7" ht="23.25" customHeight="1" x14ac:dyDescent="0.25">
      <c r="A4" s="73" t="s">
        <v>87</v>
      </c>
      <c r="B4" s="74"/>
      <c r="C4" s="74"/>
      <c r="D4" s="74"/>
      <c r="E4" s="74"/>
      <c r="F4" s="74"/>
      <c r="G4" s="75"/>
    </row>
    <row r="5" spans="1:7" ht="15" hidden="1" customHeight="1" x14ac:dyDescent="0.25">
      <c r="F5" s="101"/>
      <c r="G5" s="101"/>
    </row>
    <row r="6" spans="1:7" ht="33" customHeight="1" x14ac:dyDescent="0.25">
      <c r="A6" s="1" t="s">
        <v>3</v>
      </c>
      <c r="B6" s="12" t="s">
        <v>4</v>
      </c>
      <c r="C6" s="1" t="s">
        <v>88</v>
      </c>
      <c r="D6" s="12" t="s">
        <v>5</v>
      </c>
      <c r="E6" s="12" t="s">
        <v>6</v>
      </c>
      <c r="F6" s="47" t="s">
        <v>7</v>
      </c>
      <c r="G6" s="48" t="s">
        <v>8</v>
      </c>
    </row>
    <row r="7" spans="1:7" ht="15" customHeight="1" x14ac:dyDescent="0.25">
      <c r="A7" s="49"/>
      <c r="B7" s="2">
        <v>1</v>
      </c>
      <c r="C7" s="2">
        <v>2</v>
      </c>
      <c r="D7" s="2">
        <v>2</v>
      </c>
      <c r="E7" s="2">
        <v>3</v>
      </c>
      <c r="F7" s="15">
        <v>4</v>
      </c>
      <c r="G7" s="50">
        <v>5</v>
      </c>
    </row>
    <row r="8" spans="1:7" ht="15" customHeight="1" x14ac:dyDescent="0.25">
      <c r="A8" s="78" t="s">
        <v>23</v>
      </c>
      <c r="B8" s="79">
        <f>B9+B10+B11</f>
        <v>366750.07</v>
      </c>
      <c r="C8" s="79">
        <v>45500</v>
      </c>
      <c r="D8" s="79">
        <f>D9+D10</f>
        <v>1036800</v>
      </c>
      <c r="E8" s="79">
        <f>E9+E10+E11</f>
        <v>465462.99</v>
      </c>
      <c r="F8" s="80">
        <f t="shared" ref="F8:F17" si="0">IFERROR(E8/B8*100,0)</f>
        <v>126.91558313813</v>
      </c>
      <c r="G8" s="81">
        <f t="shared" ref="G8:G17" si="1">IFERROR(E8/D8*100,0)</f>
        <v>44.894192708333328</v>
      </c>
    </row>
    <row r="9" spans="1:7" ht="15" customHeight="1" x14ac:dyDescent="0.25">
      <c r="A9" s="18" t="s">
        <v>89</v>
      </c>
      <c r="B9" s="9">
        <v>324401.07</v>
      </c>
      <c r="C9" s="19"/>
      <c r="D9" s="21">
        <v>991300</v>
      </c>
      <c r="E9" s="21">
        <v>426701.66</v>
      </c>
      <c r="F9" s="20">
        <f t="shared" si="0"/>
        <v>131.53521965880074</v>
      </c>
      <c r="G9" s="51">
        <f t="shared" si="1"/>
        <v>43.044654494098658</v>
      </c>
    </row>
    <row r="10" spans="1:7" ht="15" customHeight="1" x14ac:dyDescent="0.25">
      <c r="A10" s="18" t="s">
        <v>90</v>
      </c>
      <c r="B10" s="23">
        <v>42069</v>
      </c>
      <c r="C10" s="19">
        <v>45500</v>
      </c>
      <c r="D10" s="19">
        <v>45500</v>
      </c>
      <c r="E10" s="23">
        <v>37761.33</v>
      </c>
      <c r="F10" s="38">
        <f t="shared" si="0"/>
        <v>89.760464950438575</v>
      </c>
      <c r="G10" s="51">
        <f t="shared" si="1"/>
        <v>82.991934065934075</v>
      </c>
    </row>
    <row r="11" spans="1:7" ht="26.25" customHeight="1" x14ac:dyDescent="0.25">
      <c r="A11" s="18" t="s">
        <v>91</v>
      </c>
      <c r="B11" s="19">
        <v>280</v>
      </c>
      <c r="C11" s="19"/>
      <c r="D11" s="19"/>
      <c r="E11" s="19">
        <v>1000</v>
      </c>
      <c r="F11" s="20">
        <f t="shared" si="0"/>
        <v>357.14285714285717</v>
      </c>
      <c r="G11" s="51">
        <f t="shared" si="1"/>
        <v>0</v>
      </c>
    </row>
    <row r="12" spans="1:7" ht="15" customHeight="1" x14ac:dyDescent="0.25">
      <c r="A12" s="78" t="s">
        <v>35</v>
      </c>
      <c r="B12" s="79">
        <f>B13+B14+B15</f>
        <v>453723.25999999995</v>
      </c>
      <c r="C12" s="79">
        <v>1036800</v>
      </c>
      <c r="D12" s="79">
        <v>1036800</v>
      </c>
      <c r="E12" s="79">
        <v>382724.71</v>
      </c>
      <c r="F12" s="80">
        <f t="shared" si="0"/>
        <v>84.352014485658074</v>
      </c>
      <c r="G12" s="81">
        <f t="shared" si="1"/>
        <v>36.914034529320986</v>
      </c>
    </row>
    <row r="13" spans="1:7" ht="15" customHeight="1" x14ac:dyDescent="0.25">
      <c r="A13" s="28" t="s">
        <v>92</v>
      </c>
      <c r="B13" s="23">
        <v>401612.16</v>
      </c>
      <c r="C13" s="30">
        <v>991300</v>
      </c>
      <c r="D13" s="23">
        <v>991300</v>
      </c>
      <c r="E13" s="30">
        <v>362713.63</v>
      </c>
      <c r="F13" s="38">
        <f t="shared" si="0"/>
        <v>90.314404324809288</v>
      </c>
      <c r="G13" s="51">
        <f t="shared" si="1"/>
        <v>36.5896933319883</v>
      </c>
    </row>
    <row r="14" spans="1:7" ht="15" customHeight="1" x14ac:dyDescent="0.25">
      <c r="A14" s="26" t="s">
        <v>93</v>
      </c>
      <c r="B14" s="21">
        <v>12827.1</v>
      </c>
      <c r="C14" s="21">
        <v>45500</v>
      </c>
      <c r="D14" s="21">
        <v>45500</v>
      </c>
      <c r="E14" s="21">
        <v>20011.080000000002</v>
      </c>
      <c r="F14" s="21">
        <f t="shared" si="0"/>
        <v>156.00626797951213</v>
      </c>
      <c r="G14" s="40">
        <f t="shared" si="1"/>
        <v>43.980395604395603</v>
      </c>
    </row>
    <row r="15" spans="1:7" ht="15" customHeight="1" x14ac:dyDescent="0.25">
      <c r="A15" s="52" t="s">
        <v>94</v>
      </c>
      <c r="B15" s="53">
        <v>39284</v>
      </c>
      <c r="C15" s="54"/>
      <c r="D15" s="54">
        <v>0</v>
      </c>
      <c r="E15" s="54">
        <v>0</v>
      </c>
      <c r="F15" s="21">
        <f t="shared" si="0"/>
        <v>0</v>
      </c>
      <c r="G15" s="40">
        <f t="shared" si="1"/>
        <v>0</v>
      </c>
    </row>
    <row r="16" spans="1:7" ht="15" customHeight="1" x14ac:dyDescent="0.25">
      <c r="A16" s="52" t="s">
        <v>76</v>
      </c>
      <c r="B16" s="53">
        <v>36000</v>
      </c>
      <c r="C16" s="54"/>
      <c r="D16" s="54">
        <v>0</v>
      </c>
      <c r="E16" s="54">
        <v>0</v>
      </c>
      <c r="F16" s="21">
        <f t="shared" si="0"/>
        <v>0</v>
      </c>
      <c r="G16" s="40">
        <f t="shared" si="1"/>
        <v>0</v>
      </c>
    </row>
    <row r="17" spans="1:7" ht="15" customHeight="1" x14ac:dyDescent="0.25">
      <c r="A17" s="52" t="s">
        <v>79</v>
      </c>
      <c r="B17" s="53">
        <v>3284</v>
      </c>
      <c r="C17" s="54"/>
      <c r="D17" s="54">
        <v>0</v>
      </c>
      <c r="E17" s="54">
        <v>0</v>
      </c>
      <c r="F17" s="21">
        <f t="shared" si="0"/>
        <v>0</v>
      </c>
      <c r="G17" s="40">
        <f t="shared" si="1"/>
        <v>0</v>
      </c>
    </row>
  </sheetData>
  <mergeCells count="1">
    <mergeCell ref="F5:G5"/>
  </mergeCells>
  <pageMargins left="0.75" right="0.75" top="1" bottom="1" header="0.511811023622047" footer="0.511811023622047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7"/>
  <sheetViews>
    <sheetView zoomScaleNormal="100" workbookViewId="0">
      <selection sqref="A1:G16"/>
    </sheetView>
  </sheetViews>
  <sheetFormatPr defaultColWidth="8.7109375" defaultRowHeight="15" x14ac:dyDescent="0.25"/>
  <cols>
    <col min="1" max="1" width="58" customWidth="1"/>
    <col min="2" max="2" width="16" customWidth="1"/>
    <col min="3" max="3" width="16" hidden="1" customWidth="1"/>
    <col min="4" max="4" width="16" customWidth="1"/>
    <col min="5" max="5" width="17.140625" customWidth="1"/>
    <col min="6" max="6" width="16" customWidth="1"/>
    <col min="7" max="7" width="11.28515625" customWidth="1"/>
  </cols>
  <sheetData>
    <row r="1" spans="1:16" ht="15.75" customHeight="1" x14ac:dyDescent="0.25">
      <c r="A1" s="4" t="s">
        <v>0</v>
      </c>
      <c r="B1" s="5"/>
      <c r="C1" s="5"/>
      <c r="D1" s="5"/>
      <c r="E1" s="5"/>
      <c r="F1" s="5"/>
      <c r="G1" s="5"/>
    </row>
    <row r="2" spans="1:16" ht="13.5" customHeight="1" x14ac:dyDescent="0.25">
      <c r="A2" s="4" t="s">
        <v>110</v>
      </c>
      <c r="B2" s="5"/>
      <c r="C2" s="5"/>
      <c r="D2" s="5"/>
      <c r="E2" s="5"/>
      <c r="F2" s="5"/>
      <c r="G2" s="5"/>
    </row>
    <row r="3" spans="1:16" ht="18" customHeight="1" thickBot="1" x14ac:dyDescent="0.3">
      <c r="A3" s="4" t="s">
        <v>111</v>
      </c>
      <c r="B3" s="5"/>
      <c r="C3" s="5"/>
      <c r="D3" s="5"/>
      <c r="E3" s="5"/>
      <c r="F3" s="5"/>
      <c r="G3" s="5"/>
    </row>
    <row r="4" spans="1:16" ht="15" customHeight="1" thickBot="1" x14ac:dyDescent="0.35">
      <c r="A4" s="102" t="s">
        <v>95</v>
      </c>
      <c r="B4" s="103"/>
      <c r="C4" s="103"/>
      <c r="D4" s="103"/>
      <c r="E4" s="103"/>
      <c r="F4" s="103"/>
      <c r="G4" s="60"/>
    </row>
    <row r="5" spans="1:16" ht="15" hidden="1" customHeight="1" x14ac:dyDescent="0.25"/>
    <row r="6" spans="1:16" ht="28.5" customHeight="1" x14ac:dyDescent="0.25">
      <c r="A6" s="1" t="s">
        <v>96</v>
      </c>
      <c r="B6" s="12" t="s">
        <v>4</v>
      </c>
      <c r="C6" s="1" t="s">
        <v>88</v>
      </c>
      <c r="D6" s="12" t="s">
        <v>5</v>
      </c>
      <c r="E6" s="1" t="s">
        <v>6</v>
      </c>
      <c r="F6" s="1" t="s">
        <v>7</v>
      </c>
      <c r="G6" s="1" t="s">
        <v>8</v>
      </c>
      <c r="P6" s="72"/>
    </row>
    <row r="7" spans="1:16" ht="21" customHeight="1" x14ac:dyDescent="0.25">
      <c r="A7" s="2"/>
      <c r="B7" s="2">
        <v>1</v>
      </c>
      <c r="C7" s="2">
        <v>3</v>
      </c>
      <c r="D7" s="2">
        <v>2</v>
      </c>
      <c r="E7" s="2">
        <v>3</v>
      </c>
      <c r="F7" s="2">
        <v>4</v>
      </c>
      <c r="G7" s="76">
        <v>5</v>
      </c>
    </row>
    <row r="8" spans="1:16" ht="24" customHeight="1" x14ac:dyDescent="0.25">
      <c r="A8" s="1" t="s">
        <v>97</v>
      </c>
      <c r="B8" s="16">
        <f>+B9</f>
        <v>453723.26</v>
      </c>
      <c r="C8" s="16">
        <f>+C9</f>
        <v>1036800</v>
      </c>
      <c r="D8" s="16">
        <f>+D9</f>
        <v>1036800</v>
      </c>
      <c r="E8" s="16">
        <f>+E9</f>
        <v>382724.71</v>
      </c>
      <c r="F8" s="16">
        <f>+E8/B8*100</f>
        <v>84.35201448565806</v>
      </c>
      <c r="G8" s="16">
        <f>+E8/D8*100</f>
        <v>36.914034529320986</v>
      </c>
    </row>
    <row r="9" spans="1:16" ht="11.25" customHeight="1" x14ac:dyDescent="0.25">
      <c r="A9" s="58" t="s">
        <v>98</v>
      </c>
      <c r="B9" s="9">
        <v>453723.26</v>
      </c>
      <c r="C9" s="9">
        <v>1036800</v>
      </c>
      <c r="D9" s="9">
        <v>1036800</v>
      </c>
      <c r="E9" s="9">
        <v>382724.71</v>
      </c>
      <c r="F9" s="9">
        <f>+E9/B9*100</f>
        <v>84.35201448565806</v>
      </c>
      <c r="G9" s="9">
        <f>+E9/D9*100</f>
        <v>36.914034529320986</v>
      </c>
    </row>
    <row r="10" spans="1:16" ht="32.25" customHeight="1" x14ac:dyDescent="0.25">
      <c r="A10" s="59" t="s">
        <v>99</v>
      </c>
      <c r="B10" s="19">
        <f>+B11</f>
        <v>453723.26</v>
      </c>
      <c r="C10" s="19">
        <f>+C11</f>
        <v>1036800</v>
      </c>
      <c r="D10" s="19">
        <f>+D11</f>
        <v>1036800</v>
      </c>
      <c r="E10" s="19">
        <f>+E11</f>
        <v>382724.71</v>
      </c>
      <c r="F10" s="19">
        <f>+E10/B10*100</f>
        <v>84.35201448565806</v>
      </c>
      <c r="G10" s="19">
        <f>+E10/D10*100</f>
        <v>36.914034529320986</v>
      </c>
    </row>
    <row r="11" spans="1:16" ht="15" customHeight="1" x14ac:dyDescent="0.25">
      <c r="A11" s="59" t="s">
        <v>100</v>
      </c>
      <c r="B11" s="9">
        <v>453723.26</v>
      </c>
      <c r="C11" s="9">
        <v>1036800</v>
      </c>
      <c r="D11" s="9">
        <v>1036800</v>
      </c>
      <c r="E11" s="9">
        <v>382724.71</v>
      </c>
      <c r="F11" s="9">
        <f>+E11/B11*100</f>
        <v>84.35201448565806</v>
      </c>
      <c r="G11" s="9">
        <f>+E11/D11*100</f>
        <v>36.914034529320986</v>
      </c>
    </row>
    <row r="12" spans="1:16" ht="15" customHeight="1" x14ac:dyDescent="0.25">
      <c r="A12" s="59" t="s">
        <v>101</v>
      </c>
      <c r="B12" s="9">
        <v>453723.26</v>
      </c>
      <c r="C12" s="9">
        <v>1036800</v>
      </c>
      <c r="D12" s="9">
        <v>1036800</v>
      </c>
      <c r="E12" s="9">
        <v>382724.71</v>
      </c>
      <c r="F12" s="9">
        <f>+E12/B12*100</f>
        <v>84.35201448565806</v>
      </c>
      <c r="G12" s="9">
        <f>+E12/D12*100</f>
        <v>36.914034529320986</v>
      </c>
    </row>
    <row r="27" spans="5:5" ht="15" customHeight="1" x14ac:dyDescent="0.25">
      <c r="E27" s="55"/>
    </row>
  </sheetData>
  <mergeCells count="1">
    <mergeCell ref="A4:F4"/>
  </mergeCells>
  <pageMargins left="0.75" right="0.75" top="1" bottom="1" header="0.511811023622047" footer="0.511811023622047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6"/>
  <sheetViews>
    <sheetView zoomScaleNormal="100" workbookViewId="0">
      <selection activeCell="K6" sqref="K6"/>
    </sheetView>
  </sheetViews>
  <sheetFormatPr defaultColWidth="8.7109375" defaultRowHeight="15" x14ac:dyDescent="0.25"/>
  <cols>
    <col min="1" max="1" width="58" customWidth="1"/>
    <col min="2" max="2" width="20" customWidth="1"/>
    <col min="3" max="3" width="20" hidden="1" customWidth="1"/>
    <col min="4" max="6" width="20" customWidth="1"/>
    <col min="7" max="7" width="11.5703125" customWidth="1"/>
  </cols>
  <sheetData>
    <row r="1" spans="1:7" ht="15.75" customHeight="1" x14ac:dyDescent="0.25">
      <c r="A1" s="4" t="s">
        <v>0</v>
      </c>
      <c r="B1" s="5"/>
      <c r="C1" s="5"/>
      <c r="D1" s="5"/>
      <c r="E1" s="5"/>
      <c r="F1" s="5"/>
    </row>
    <row r="2" spans="1:7" ht="13.5" customHeight="1" x14ac:dyDescent="0.25">
      <c r="A2" s="4" t="s">
        <v>110</v>
      </c>
      <c r="B2" s="5"/>
      <c r="C2" s="5"/>
      <c r="D2" s="5"/>
      <c r="E2" s="5"/>
      <c r="F2" s="5"/>
    </row>
    <row r="3" spans="1:7" ht="19.5" customHeight="1" thickBot="1" x14ac:dyDescent="0.3">
      <c r="A3" s="4" t="s">
        <v>111</v>
      </c>
      <c r="B3" s="5"/>
      <c r="C3" s="5"/>
      <c r="D3" s="5"/>
      <c r="E3" s="5"/>
      <c r="F3" s="5"/>
    </row>
    <row r="4" spans="1:7" ht="17.25" customHeight="1" thickBot="1" x14ac:dyDescent="0.3">
      <c r="A4" s="93" t="s">
        <v>107</v>
      </c>
      <c r="B4" s="93"/>
      <c r="C4" s="93"/>
      <c r="D4" s="93"/>
      <c r="E4" s="93"/>
      <c r="F4" s="93"/>
      <c r="G4" s="93"/>
    </row>
    <row r="5" spans="1:7" ht="15" hidden="1" customHeight="1" x14ac:dyDescent="0.25">
      <c r="A5" s="71"/>
      <c r="B5" s="71"/>
      <c r="C5" s="71"/>
      <c r="D5" s="71"/>
      <c r="E5" s="71"/>
      <c r="F5" s="71"/>
      <c r="G5" s="82"/>
    </row>
    <row r="6" spans="1:7" ht="30.75" customHeight="1" x14ac:dyDescent="0.25">
      <c r="A6" s="70" t="s">
        <v>3</v>
      </c>
      <c r="B6" s="12" t="s">
        <v>4</v>
      </c>
      <c r="C6" s="62" t="s">
        <v>88</v>
      </c>
      <c r="D6" s="12" t="s">
        <v>5</v>
      </c>
      <c r="E6" s="12" t="s">
        <v>6</v>
      </c>
      <c r="F6" s="62" t="s">
        <v>7</v>
      </c>
      <c r="G6" s="63" t="s">
        <v>108</v>
      </c>
    </row>
    <row r="7" spans="1:7" ht="15" customHeight="1" x14ac:dyDescent="0.25">
      <c r="A7" s="49"/>
      <c r="B7" s="2">
        <v>1</v>
      </c>
      <c r="C7" s="2">
        <v>3</v>
      </c>
      <c r="D7" s="2">
        <v>2</v>
      </c>
      <c r="E7" s="2">
        <v>3</v>
      </c>
      <c r="F7" s="2">
        <v>4</v>
      </c>
      <c r="G7" s="50">
        <v>5</v>
      </c>
    </row>
    <row r="8" spans="1:7" ht="30.75" customHeight="1" x14ac:dyDescent="0.25">
      <c r="A8" s="89" t="s">
        <v>23</v>
      </c>
      <c r="B8" s="90">
        <v>366750.07</v>
      </c>
      <c r="C8" s="90">
        <v>45500</v>
      </c>
      <c r="D8" s="90">
        <v>1036800</v>
      </c>
      <c r="E8" s="90">
        <v>465462.99</v>
      </c>
      <c r="F8" s="90">
        <f t="shared" ref="F8:F28" si="0">IFERROR(E8/B8*100,0)</f>
        <v>126.91558313813</v>
      </c>
      <c r="G8" s="91">
        <f t="shared" ref="G8:G28" si="1">IFERROR(E8/D8*100,0)</f>
        <v>44.894192708333328</v>
      </c>
    </row>
    <row r="9" spans="1:7" ht="24.75" customHeight="1" x14ac:dyDescent="0.25">
      <c r="A9" s="49" t="s">
        <v>102</v>
      </c>
      <c r="B9" s="9">
        <v>366750.07</v>
      </c>
      <c r="C9" s="9">
        <v>45500</v>
      </c>
      <c r="D9" s="9">
        <v>1036800</v>
      </c>
      <c r="E9" s="9">
        <v>465462.99</v>
      </c>
      <c r="F9" s="9">
        <f t="shared" si="0"/>
        <v>126.91558313813</v>
      </c>
      <c r="G9" s="40">
        <f t="shared" si="1"/>
        <v>44.894192708333328</v>
      </c>
    </row>
    <row r="10" spans="1:7" ht="30" customHeight="1" x14ac:dyDescent="0.25">
      <c r="A10" s="49" t="s">
        <v>103</v>
      </c>
      <c r="B10" s="9">
        <v>366750.07</v>
      </c>
      <c r="C10" s="9">
        <v>45500</v>
      </c>
      <c r="D10" s="9">
        <v>1036800</v>
      </c>
      <c r="E10" s="9">
        <v>465462.99</v>
      </c>
      <c r="F10" s="9">
        <f t="shared" si="0"/>
        <v>126.91558313813</v>
      </c>
      <c r="G10" s="40">
        <f t="shared" si="1"/>
        <v>44.894192708333328</v>
      </c>
    </row>
    <row r="11" spans="1:7" ht="24" customHeight="1" x14ac:dyDescent="0.25">
      <c r="A11" s="49" t="s">
        <v>100</v>
      </c>
      <c r="B11" s="9">
        <v>366750.07</v>
      </c>
      <c r="C11" s="9">
        <v>45500</v>
      </c>
      <c r="D11" s="9">
        <v>1036800</v>
      </c>
      <c r="E11" s="9">
        <v>465462.99</v>
      </c>
      <c r="F11" s="9">
        <f t="shared" si="0"/>
        <v>126.91558313813</v>
      </c>
      <c r="G11" s="40">
        <f t="shared" si="1"/>
        <v>44.894192708333328</v>
      </c>
    </row>
    <row r="12" spans="1:7" ht="31.5" customHeight="1" x14ac:dyDescent="0.25">
      <c r="A12" s="49" t="s">
        <v>104</v>
      </c>
      <c r="B12" s="9">
        <v>366750.07</v>
      </c>
      <c r="C12" s="9">
        <v>45500</v>
      </c>
      <c r="D12" s="56">
        <v>1036800</v>
      </c>
      <c r="E12" s="56">
        <v>465462.99</v>
      </c>
      <c r="F12" s="56">
        <f t="shared" si="0"/>
        <v>126.91558313813</v>
      </c>
      <c r="G12" s="40">
        <f t="shared" si="1"/>
        <v>44.894192708333328</v>
      </c>
    </row>
    <row r="13" spans="1:7" ht="15" customHeight="1" x14ac:dyDescent="0.25">
      <c r="A13" s="49" t="s">
        <v>105</v>
      </c>
      <c r="B13" s="9">
        <v>366750.07</v>
      </c>
      <c r="C13" s="9">
        <v>45500</v>
      </c>
      <c r="D13" s="56">
        <v>1036800</v>
      </c>
      <c r="E13" s="56">
        <v>465462.99</v>
      </c>
      <c r="F13" s="56">
        <f t="shared" si="0"/>
        <v>126.91558313813</v>
      </c>
      <c r="G13" s="40">
        <f t="shared" si="1"/>
        <v>44.894192708333328</v>
      </c>
    </row>
    <row r="14" spans="1:7" ht="15" customHeight="1" x14ac:dyDescent="0.25">
      <c r="A14" s="49" t="s">
        <v>106</v>
      </c>
      <c r="B14" s="9">
        <v>366750.07</v>
      </c>
      <c r="C14" s="9">
        <v>45500</v>
      </c>
      <c r="D14" s="9">
        <v>1036800</v>
      </c>
      <c r="E14" s="9">
        <v>465462.99</v>
      </c>
      <c r="F14" s="9">
        <f t="shared" si="0"/>
        <v>126.91558313813</v>
      </c>
      <c r="G14" s="40">
        <f t="shared" si="1"/>
        <v>44.894192708333328</v>
      </c>
    </row>
    <row r="15" spans="1:7" ht="15" customHeight="1" x14ac:dyDescent="0.25">
      <c r="A15" s="66" t="s">
        <v>89</v>
      </c>
      <c r="B15" s="11">
        <v>324401.07</v>
      </c>
      <c r="C15" s="11"/>
      <c r="D15" s="11">
        <v>991300</v>
      </c>
      <c r="E15" s="11">
        <v>426701.66</v>
      </c>
      <c r="F15" s="11">
        <f t="shared" si="0"/>
        <v>131.53521965880074</v>
      </c>
      <c r="G15" s="42">
        <f t="shared" si="1"/>
        <v>43.044654494098658</v>
      </c>
    </row>
    <row r="16" spans="1:7" ht="15" customHeight="1" x14ac:dyDescent="0.25">
      <c r="A16" s="49" t="s">
        <v>32</v>
      </c>
      <c r="B16" s="9">
        <v>324401.07</v>
      </c>
      <c r="C16" s="9"/>
      <c r="D16" s="9">
        <v>991300</v>
      </c>
      <c r="E16" s="9">
        <v>426701.66</v>
      </c>
      <c r="F16" s="9">
        <f t="shared" si="0"/>
        <v>131.53521965880074</v>
      </c>
      <c r="G16" s="40">
        <f t="shared" si="1"/>
        <v>43.044654494098658</v>
      </c>
    </row>
    <row r="17" spans="1:7" ht="15" customHeight="1" x14ac:dyDescent="0.25">
      <c r="A17" s="49" t="s">
        <v>33</v>
      </c>
      <c r="B17" s="9">
        <v>324401.07</v>
      </c>
      <c r="C17" s="9"/>
      <c r="D17" s="9">
        <v>991300</v>
      </c>
      <c r="E17" s="9">
        <v>426701.66</v>
      </c>
      <c r="F17" s="9">
        <f t="shared" si="0"/>
        <v>131.53521965880074</v>
      </c>
      <c r="G17" s="40">
        <f t="shared" si="1"/>
        <v>43.044654494098658</v>
      </c>
    </row>
    <row r="18" spans="1:7" ht="15" customHeight="1" x14ac:dyDescent="0.25">
      <c r="A18" s="49" t="s">
        <v>34</v>
      </c>
      <c r="B18" s="9">
        <v>324401.07</v>
      </c>
      <c r="C18" s="9"/>
      <c r="D18" s="9">
        <v>991300</v>
      </c>
      <c r="E18" s="9">
        <v>426701.66</v>
      </c>
      <c r="F18" s="9">
        <f t="shared" si="0"/>
        <v>131.53521965880074</v>
      </c>
      <c r="G18" s="40">
        <f t="shared" si="1"/>
        <v>43.044654494098658</v>
      </c>
    </row>
    <row r="19" spans="1:7" ht="15" customHeight="1" x14ac:dyDescent="0.25">
      <c r="A19" s="66" t="s">
        <v>90</v>
      </c>
      <c r="B19" s="11">
        <v>42069</v>
      </c>
      <c r="C19" s="11">
        <v>45500</v>
      </c>
      <c r="D19" s="11">
        <v>45500</v>
      </c>
      <c r="E19" s="11">
        <v>37761.33</v>
      </c>
      <c r="F19" s="11">
        <f t="shared" si="0"/>
        <v>89.760464950438575</v>
      </c>
      <c r="G19" s="42">
        <f t="shared" si="1"/>
        <v>82.991934065934075</v>
      </c>
    </row>
    <row r="20" spans="1:7" ht="15" customHeight="1" x14ac:dyDescent="0.25">
      <c r="A20" s="49" t="s">
        <v>24</v>
      </c>
      <c r="B20" s="9">
        <v>48.29</v>
      </c>
      <c r="C20" s="9">
        <v>0</v>
      </c>
      <c r="D20" s="9">
        <v>0</v>
      </c>
      <c r="E20" s="9">
        <v>0.16</v>
      </c>
      <c r="F20" s="9">
        <f t="shared" si="0"/>
        <v>0.33133153862083248</v>
      </c>
      <c r="G20" s="40">
        <f t="shared" si="1"/>
        <v>0</v>
      </c>
    </row>
    <row r="21" spans="1:7" ht="15" customHeight="1" x14ac:dyDescent="0.25">
      <c r="A21" s="49" t="s">
        <v>25</v>
      </c>
      <c r="B21" s="9">
        <v>48.29</v>
      </c>
      <c r="C21" s="9">
        <v>0</v>
      </c>
      <c r="D21" s="56">
        <v>0</v>
      </c>
      <c r="E21" s="56">
        <v>0.16</v>
      </c>
      <c r="F21" s="56">
        <f t="shared" si="0"/>
        <v>0.33133153862083248</v>
      </c>
      <c r="G21" s="40">
        <f t="shared" si="1"/>
        <v>0</v>
      </c>
    </row>
    <row r="22" spans="1:7" ht="15" customHeight="1" x14ac:dyDescent="0.25">
      <c r="A22" s="49" t="s">
        <v>26</v>
      </c>
      <c r="B22" s="9">
        <v>48.29</v>
      </c>
      <c r="C22" s="9"/>
      <c r="D22" s="9">
        <v>0</v>
      </c>
      <c r="E22" s="9">
        <v>0.16</v>
      </c>
      <c r="F22" s="9">
        <f t="shared" si="0"/>
        <v>0.33133153862083248</v>
      </c>
      <c r="G22" s="40">
        <f t="shared" si="1"/>
        <v>0</v>
      </c>
    </row>
    <row r="23" spans="1:7" ht="15" customHeight="1" x14ac:dyDescent="0.25">
      <c r="A23" s="49" t="s">
        <v>27</v>
      </c>
      <c r="B23" s="9">
        <v>42020.71</v>
      </c>
      <c r="C23" s="9">
        <v>45500</v>
      </c>
      <c r="D23" s="9">
        <v>45500</v>
      </c>
      <c r="E23" s="9">
        <v>37761.17</v>
      </c>
      <c r="F23" s="9">
        <f t="shared" si="0"/>
        <v>89.863236485057001</v>
      </c>
      <c r="G23" s="40">
        <f t="shared" si="1"/>
        <v>82.991582417582407</v>
      </c>
    </row>
    <row r="24" spans="1:7" ht="15" customHeight="1" x14ac:dyDescent="0.25">
      <c r="A24" s="49" t="s">
        <v>28</v>
      </c>
      <c r="B24" s="9">
        <v>42020.71</v>
      </c>
      <c r="C24" s="9">
        <v>45500</v>
      </c>
      <c r="D24" s="9">
        <v>45500</v>
      </c>
      <c r="E24" s="9">
        <v>37761.17</v>
      </c>
      <c r="F24" s="9">
        <f t="shared" si="0"/>
        <v>89.863236485057001</v>
      </c>
      <c r="G24" s="40">
        <f t="shared" si="1"/>
        <v>82.991582417582407</v>
      </c>
    </row>
    <row r="25" spans="1:7" ht="15" customHeight="1" x14ac:dyDescent="0.25">
      <c r="A25" s="49" t="s">
        <v>29</v>
      </c>
      <c r="B25" s="9">
        <v>42020.71</v>
      </c>
      <c r="C25" s="9">
        <v>45500</v>
      </c>
      <c r="D25" s="9">
        <v>45500</v>
      </c>
      <c r="E25" s="9">
        <v>37761.17</v>
      </c>
      <c r="F25" s="9">
        <f t="shared" si="0"/>
        <v>89.863236485057001</v>
      </c>
      <c r="G25" s="40">
        <f t="shared" si="1"/>
        <v>82.991582417582407</v>
      </c>
    </row>
    <row r="26" spans="1:7" ht="15" customHeight="1" x14ac:dyDescent="0.25">
      <c r="A26" s="66" t="s">
        <v>91</v>
      </c>
      <c r="B26" s="11">
        <v>280</v>
      </c>
      <c r="C26" s="11"/>
      <c r="D26" s="11">
        <v>0</v>
      </c>
      <c r="E26" s="11">
        <v>1000</v>
      </c>
      <c r="F26" s="11">
        <f t="shared" si="0"/>
        <v>357.14285714285717</v>
      </c>
      <c r="G26" s="42">
        <f t="shared" si="1"/>
        <v>0</v>
      </c>
    </row>
    <row r="27" spans="1:7" ht="15" customHeight="1" x14ac:dyDescent="0.25">
      <c r="A27" s="49" t="s">
        <v>30</v>
      </c>
      <c r="B27" s="9">
        <v>280</v>
      </c>
      <c r="C27" s="9">
        <v>0</v>
      </c>
      <c r="D27" s="9">
        <v>0</v>
      </c>
      <c r="E27" s="9">
        <v>1000</v>
      </c>
      <c r="F27" s="9">
        <f t="shared" si="0"/>
        <v>357.14285714285717</v>
      </c>
      <c r="G27" s="40">
        <f t="shared" si="1"/>
        <v>0</v>
      </c>
    </row>
    <row r="28" spans="1:7" ht="15" customHeight="1" x14ac:dyDescent="0.25">
      <c r="A28" s="49" t="s">
        <v>31</v>
      </c>
      <c r="B28" s="9">
        <v>280</v>
      </c>
      <c r="C28" s="9"/>
      <c r="D28" s="56">
        <v>0</v>
      </c>
      <c r="E28" s="56">
        <v>1000</v>
      </c>
      <c r="F28" s="56">
        <f t="shared" si="0"/>
        <v>357.14285714285717</v>
      </c>
      <c r="G28" s="40">
        <f t="shared" si="1"/>
        <v>0</v>
      </c>
    </row>
    <row r="29" spans="1:7" ht="15" customHeight="1" x14ac:dyDescent="0.25">
      <c r="A29" s="49"/>
      <c r="B29" s="9"/>
      <c r="C29" s="9"/>
      <c r="D29" s="9"/>
      <c r="E29" s="9"/>
      <c r="F29" s="9"/>
      <c r="G29" s="40"/>
    </row>
    <row r="30" spans="1:7" ht="27" customHeight="1" x14ac:dyDescent="0.25">
      <c r="A30" s="89" t="s">
        <v>35</v>
      </c>
      <c r="B30" s="90">
        <v>453723.26</v>
      </c>
      <c r="C30" s="90">
        <v>1036800</v>
      </c>
      <c r="D30" s="90">
        <v>1036800</v>
      </c>
      <c r="E30" s="90">
        <v>382724.71</v>
      </c>
      <c r="F30" s="90">
        <f t="shared" ref="F30:F61" si="2">IFERROR(E30/B30*100,0)</f>
        <v>84.35201448565806</v>
      </c>
      <c r="G30" s="91">
        <f t="shared" ref="G30:G61" si="3">IFERROR(E30/D30*100,0)</f>
        <v>36.914034529320986</v>
      </c>
    </row>
    <row r="31" spans="1:7" ht="15" customHeight="1" x14ac:dyDescent="0.25">
      <c r="A31" s="49" t="s">
        <v>102</v>
      </c>
      <c r="B31" s="56">
        <v>453723.26</v>
      </c>
      <c r="C31" s="56">
        <v>1036800</v>
      </c>
      <c r="D31" s="9">
        <v>1036800</v>
      </c>
      <c r="E31" s="56">
        <v>382724.71</v>
      </c>
      <c r="F31" s="56">
        <f t="shared" si="2"/>
        <v>84.35201448565806</v>
      </c>
      <c r="G31" s="40">
        <f t="shared" si="3"/>
        <v>36.914034529320986</v>
      </c>
    </row>
    <row r="32" spans="1:7" ht="31.5" customHeight="1" x14ac:dyDescent="0.25">
      <c r="A32" s="49" t="s">
        <v>103</v>
      </c>
      <c r="B32" s="9">
        <v>453723.26</v>
      </c>
      <c r="C32" s="9">
        <v>1036800</v>
      </c>
      <c r="D32" s="9">
        <v>1036800</v>
      </c>
      <c r="E32" s="9">
        <v>382724.71</v>
      </c>
      <c r="F32" s="9">
        <f t="shared" si="2"/>
        <v>84.35201448565806</v>
      </c>
      <c r="G32" s="40">
        <f t="shared" si="3"/>
        <v>36.914034529320986</v>
      </c>
    </row>
    <row r="33" spans="1:7" ht="15" customHeight="1" x14ac:dyDescent="0.25">
      <c r="A33" s="49" t="s">
        <v>100</v>
      </c>
      <c r="B33" s="9">
        <v>453723.26</v>
      </c>
      <c r="C33" s="9">
        <v>1036800</v>
      </c>
      <c r="D33" s="9">
        <v>1036800</v>
      </c>
      <c r="E33" s="9">
        <v>382724.71</v>
      </c>
      <c r="F33" s="9">
        <f t="shared" si="2"/>
        <v>84.35201448565806</v>
      </c>
      <c r="G33" s="40">
        <f t="shared" si="3"/>
        <v>36.914034529320986</v>
      </c>
    </row>
    <row r="34" spans="1:7" ht="30" customHeight="1" x14ac:dyDescent="0.25">
      <c r="A34" s="49" t="s">
        <v>104</v>
      </c>
      <c r="B34" s="56">
        <v>453723.26</v>
      </c>
      <c r="C34" s="56">
        <v>1036800</v>
      </c>
      <c r="D34" s="9">
        <v>1036800</v>
      </c>
      <c r="E34" s="56">
        <v>382724.71</v>
      </c>
      <c r="F34" s="56">
        <f t="shared" si="2"/>
        <v>84.35201448565806</v>
      </c>
      <c r="G34" s="40">
        <f t="shared" si="3"/>
        <v>36.914034529320986</v>
      </c>
    </row>
    <row r="35" spans="1:7" ht="15" customHeight="1" x14ac:dyDescent="0.25">
      <c r="A35" s="49" t="s">
        <v>105</v>
      </c>
      <c r="B35" s="9">
        <v>453723.26</v>
      </c>
      <c r="C35" s="9">
        <v>1036800</v>
      </c>
      <c r="D35" s="56">
        <v>1036800</v>
      </c>
      <c r="E35" s="56">
        <v>382724.71</v>
      </c>
      <c r="F35" s="56">
        <f t="shared" si="2"/>
        <v>84.35201448565806</v>
      </c>
      <c r="G35" s="40">
        <f t="shared" si="3"/>
        <v>36.914034529320986</v>
      </c>
    </row>
    <row r="36" spans="1:7" ht="15" customHeight="1" x14ac:dyDescent="0.25">
      <c r="A36" s="49" t="s">
        <v>106</v>
      </c>
      <c r="B36" s="9">
        <v>453723.26</v>
      </c>
      <c r="C36" s="9">
        <v>1036800</v>
      </c>
      <c r="D36" s="9">
        <v>1036800</v>
      </c>
      <c r="E36" s="9">
        <v>382724.71</v>
      </c>
      <c r="F36" s="9">
        <f t="shared" si="2"/>
        <v>84.35201448565806</v>
      </c>
      <c r="G36" s="40">
        <f t="shared" si="3"/>
        <v>36.914034529320986</v>
      </c>
    </row>
    <row r="37" spans="1:7" ht="15" customHeight="1" x14ac:dyDescent="0.25">
      <c r="A37" s="66" t="s">
        <v>89</v>
      </c>
      <c r="B37" s="11">
        <v>401612.16</v>
      </c>
      <c r="C37" s="11">
        <v>991300</v>
      </c>
      <c r="D37" s="11">
        <v>991300</v>
      </c>
      <c r="E37" s="11">
        <v>362713.63</v>
      </c>
      <c r="F37" s="11">
        <f t="shared" si="2"/>
        <v>90.314404324809288</v>
      </c>
      <c r="G37" s="42">
        <f t="shared" si="3"/>
        <v>36.5896933319883</v>
      </c>
    </row>
    <row r="38" spans="1:7" ht="15" customHeight="1" x14ac:dyDescent="0.25">
      <c r="A38" s="49" t="s">
        <v>11</v>
      </c>
      <c r="B38" s="9">
        <v>400751.16</v>
      </c>
      <c r="C38" s="9">
        <v>976700</v>
      </c>
      <c r="D38" s="9">
        <v>976700</v>
      </c>
      <c r="E38" s="9">
        <v>359715.33</v>
      </c>
      <c r="F38" s="9">
        <f t="shared" si="2"/>
        <v>89.760271685801243</v>
      </c>
      <c r="G38" s="40">
        <f t="shared" si="3"/>
        <v>36.829664175284123</v>
      </c>
    </row>
    <row r="39" spans="1:7" ht="15" customHeight="1" x14ac:dyDescent="0.25">
      <c r="A39" s="49" t="s">
        <v>36</v>
      </c>
      <c r="B39" s="9">
        <v>201243.56</v>
      </c>
      <c r="C39" s="9">
        <v>622650</v>
      </c>
      <c r="D39" s="9">
        <v>622650</v>
      </c>
      <c r="E39" s="9">
        <v>230462.38</v>
      </c>
      <c r="F39" s="9">
        <f t="shared" si="2"/>
        <v>114.51913293523531</v>
      </c>
      <c r="G39" s="40">
        <f t="shared" si="3"/>
        <v>37.013150244920908</v>
      </c>
    </row>
    <row r="40" spans="1:7" ht="15" customHeight="1" x14ac:dyDescent="0.25">
      <c r="A40" s="49" t="s">
        <v>37</v>
      </c>
      <c r="B40" s="9">
        <v>172657.18</v>
      </c>
      <c r="C40" s="9">
        <v>529500</v>
      </c>
      <c r="D40" s="9">
        <v>529500</v>
      </c>
      <c r="E40" s="9">
        <v>198684.06</v>
      </c>
      <c r="F40" s="9">
        <f t="shared" si="2"/>
        <v>115.07431083954923</v>
      </c>
      <c r="G40" s="40">
        <f t="shared" si="3"/>
        <v>37.522957507082154</v>
      </c>
    </row>
    <row r="41" spans="1:7" ht="15" customHeight="1" x14ac:dyDescent="0.25">
      <c r="A41" s="49" t="s">
        <v>38</v>
      </c>
      <c r="B41" s="9">
        <v>172657.18</v>
      </c>
      <c r="C41" s="9">
        <v>529500</v>
      </c>
      <c r="D41" s="9">
        <v>529500</v>
      </c>
      <c r="E41" s="9">
        <v>198684.06</v>
      </c>
      <c r="F41" s="9">
        <f t="shared" si="2"/>
        <v>115.07431083954923</v>
      </c>
      <c r="G41" s="40">
        <f t="shared" si="3"/>
        <v>37.522957507082154</v>
      </c>
    </row>
    <row r="42" spans="1:7" ht="15" customHeight="1" x14ac:dyDescent="0.25">
      <c r="A42" s="49" t="s">
        <v>39</v>
      </c>
      <c r="B42" s="9">
        <v>8300</v>
      </c>
      <c r="C42" s="9">
        <v>18150</v>
      </c>
      <c r="D42" s="56">
        <v>18150</v>
      </c>
      <c r="E42" s="56">
        <v>6440.57</v>
      </c>
      <c r="F42" s="56">
        <f t="shared" si="2"/>
        <v>77.59722891566264</v>
      </c>
      <c r="G42" s="40">
        <f t="shared" si="3"/>
        <v>35.485234159779608</v>
      </c>
    </row>
    <row r="43" spans="1:7" ht="15" customHeight="1" x14ac:dyDescent="0.25">
      <c r="A43" s="49" t="s">
        <v>40</v>
      </c>
      <c r="B43" s="9">
        <v>8300</v>
      </c>
      <c r="C43" s="9">
        <v>18150</v>
      </c>
      <c r="D43" s="9">
        <v>18150</v>
      </c>
      <c r="E43" s="9">
        <v>6440.57</v>
      </c>
      <c r="F43" s="9">
        <f t="shared" si="2"/>
        <v>77.59722891566264</v>
      </c>
      <c r="G43" s="40">
        <f t="shared" si="3"/>
        <v>35.485234159779608</v>
      </c>
    </row>
    <row r="44" spans="1:7" ht="15" customHeight="1" x14ac:dyDescent="0.25">
      <c r="A44" s="49" t="s">
        <v>41</v>
      </c>
      <c r="B44" s="9">
        <v>20286.38</v>
      </c>
      <c r="C44" s="9">
        <v>75000</v>
      </c>
      <c r="D44" s="9">
        <v>75000</v>
      </c>
      <c r="E44" s="9">
        <v>25337.75</v>
      </c>
      <c r="F44" s="9">
        <f t="shared" si="2"/>
        <v>124.90030256753546</v>
      </c>
      <c r="G44" s="40">
        <f t="shared" si="3"/>
        <v>33.783666666666669</v>
      </c>
    </row>
    <row r="45" spans="1:7" ht="15" customHeight="1" x14ac:dyDescent="0.25">
      <c r="A45" s="49" t="s">
        <v>42</v>
      </c>
      <c r="B45" s="9">
        <v>20286.38</v>
      </c>
      <c r="C45" s="9">
        <v>75000</v>
      </c>
      <c r="D45" s="9">
        <v>75000</v>
      </c>
      <c r="E45" s="9">
        <v>25337.75</v>
      </c>
      <c r="F45" s="9">
        <f t="shared" si="2"/>
        <v>124.90030256753546</v>
      </c>
      <c r="G45" s="40">
        <f t="shared" si="3"/>
        <v>33.783666666666669</v>
      </c>
    </row>
    <row r="46" spans="1:7" ht="15" customHeight="1" x14ac:dyDescent="0.25">
      <c r="A46" s="49" t="s">
        <v>43</v>
      </c>
      <c r="B46" s="9">
        <v>199205.64</v>
      </c>
      <c r="C46" s="9">
        <v>353450</v>
      </c>
      <c r="D46" s="9">
        <v>353450</v>
      </c>
      <c r="E46" s="9">
        <v>129091.82</v>
      </c>
      <c r="F46" s="9">
        <f t="shared" si="2"/>
        <v>64.803295729980334</v>
      </c>
      <c r="G46" s="40">
        <f t="shared" si="3"/>
        <v>36.523361154335838</v>
      </c>
    </row>
    <row r="47" spans="1:7" ht="15" customHeight="1" x14ac:dyDescent="0.25">
      <c r="A47" s="49" t="s">
        <v>44</v>
      </c>
      <c r="B47" s="9">
        <v>6825.53</v>
      </c>
      <c r="C47" s="9">
        <v>18000</v>
      </c>
      <c r="D47" s="9">
        <v>18000</v>
      </c>
      <c r="E47" s="9">
        <v>12463.63</v>
      </c>
      <c r="F47" s="9">
        <f t="shared" si="2"/>
        <v>182.60310920910169</v>
      </c>
      <c r="G47" s="40">
        <f t="shared" si="3"/>
        <v>69.242388888888883</v>
      </c>
    </row>
    <row r="48" spans="1:7" ht="15" customHeight="1" x14ac:dyDescent="0.25">
      <c r="A48" s="49" t="s">
        <v>45</v>
      </c>
      <c r="B48" s="9">
        <v>531</v>
      </c>
      <c r="C48" s="9">
        <v>3500</v>
      </c>
      <c r="D48" s="9">
        <v>3500</v>
      </c>
      <c r="E48" s="9">
        <v>284.56</v>
      </c>
      <c r="F48" s="9">
        <f t="shared" si="2"/>
        <v>53.589453860640305</v>
      </c>
      <c r="G48" s="40">
        <f t="shared" si="3"/>
        <v>8.1302857142857157</v>
      </c>
    </row>
    <row r="49" spans="1:7" ht="15" customHeight="1" x14ac:dyDescent="0.25">
      <c r="A49" s="49" t="s">
        <v>46</v>
      </c>
      <c r="B49" s="9">
        <v>3032.53</v>
      </c>
      <c r="C49" s="9">
        <v>7700</v>
      </c>
      <c r="D49" s="56">
        <v>7700</v>
      </c>
      <c r="E49" s="56">
        <v>3059.07</v>
      </c>
      <c r="F49" s="56">
        <f t="shared" si="2"/>
        <v>100.87517683254576</v>
      </c>
      <c r="G49" s="40">
        <f t="shared" si="3"/>
        <v>39.728181818181817</v>
      </c>
    </row>
    <row r="50" spans="1:7" ht="15" customHeight="1" x14ac:dyDescent="0.25">
      <c r="A50" s="49" t="s">
        <v>47</v>
      </c>
      <c r="B50" s="9">
        <v>3000</v>
      </c>
      <c r="C50" s="9">
        <v>5600</v>
      </c>
      <c r="D50" s="9">
        <v>5600</v>
      </c>
      <c r="E50" s="9">
        <v>9120</v>
      </c>
      <c r="F50" s="9">
        <f t="shared" si="2"/>
        <v>304</v>
      </c>
      <c r="G50" s="40">
        <f t="shared" si="3"/>
        <v>162.85714285714286</v>
      </c>
    </row>
    <row r="51" spans="1:7" ht="15" customHeight="1" x14ac:dyDescent="0.25">
      <c r="A51" s="49" t="s">
        <v>48</v>
      </c>
      <c r="B51" s="9">
        <v>262</v>
      </c>
      <c r="C51" s="9">
        <v>1200</v>
      </c>
      <c r="D51" s="9">
        <v>1200</v>
      </c>
      <c r="E51" s="9">
        <v>0</v>
      </c>
      <c r="F51" s="9">
        <f t="shared" si="2"/>
        <v>0</v>
      </c>
      <c r="G51" s="40">
        <f t="shared" si="3"/>
        <v>0</v>
      </c>
    </row>
    <row r="52" spans="1:7" ht="15" customHeight="1" x14ac:dyDescent="0.25">
      <c r="A52" s="49" t="s">
        <v>49</v>
      </c>
      <c r="B52" s="9">
        <v>40953.75</v>
      </c>
      <c r="C52" s="9">
        <v>70100</v>
      </c>
      <c r="D52" s="56">
        <v>70100</v>
      </c>
      <c r="E52" s="56">
        <v>22817.61</v>
      </c>
      <c r="F52" s="56">
        <f t="shared" si="2"/>
        <v>55.715557183408116</v>
      </c>
      <c r="G52" s="40">
        <f t="shared" si="3"/>
        <v>32.550085592011413</v>
      </c>
    </row>
    <row r="53" spans="1:7" ht="15" customHeight="1" x14ac:dyDescent="0.25">
      <c r="A53" s="49" t="s">
        <v>50</v>
      </c>
      <c r="B53" s="9">
        <v>8132.28</v>
      </c>
      <c r="C53" s="9">
        <v>10000</v>
      </c>
      <c r="D53" s="9">
        <v>10000</v>
      </c>
      <c r="E53" s="9">
        <v>6116.75</v>
      </c>
      <c r="F53" s="9">
        <f t="shared" si="2"/>
        <v>75.215683670508156</v>
      </c>
      <c r="G53" s="40">
        <f t="shared" si="3"/>
        <v>61.167499999999997</v>
      </c>
    </row>
    <row r="54" spans="1:7" ht="15" customHeight="1" x14ac:dyDescent="0.25">
      <c r="A54" s="49" t="s">
        <v>51</v>
      </c>
      <c r="B54" s="9">
        <v>22004.83</v>
      </c>
      <c r="C54" s="9">
        <v>40000</v>
      </c>
      <c r="D54" s="56">
        <v>40000</v>
      </c>
      <c r="E54" s="56">
        <v>6673.33</v>
      </c>
      <c r="F54" s="56">
        <f t="shared" si="2"/>
        <v>30.326660101441362</v>
      </c>
      <c r="G54" s="40">
        <f t="shared" si="3"/>
        <v>16.683325</v>
      </c>
    </row>
    <row r="55" spans="1:7" ht="15" customHeight="1" x14ac:dyDescent="0.25">
      <c r="A55" s="49" t="s">
        <v>52</v>
      </c>
      <c r="B55" s="9">
        <v>3113.57</v>
      </c>
      <c r="C55" s="9">
        <v>6100</v>
      </c>
      <c r="D55" s="9">
        <v>6100</v>
      </c>
      <c r="E55" s="9">
        <v>4011.73</v>
      </c>
      <c r="F55" s="9">
        <f t="shared" si="2"/>
        <v>128.84662943180979</v>
      </c>
      <c r="G55" s="40">
        <f t="shared" si="3"/>
        <v>65.76606557377049</v>
      </c>
    </row>
    <row r="56" spans="1:7" ht="15" customHeight="1" x14ac:dyDescent="0.25">
      <c r="A56" s="49" t="s">
        <v>53</v>
      </c>
      <c r="B56" s="9">
        <v>6137.4</v>
      </c>
      <c r="C56" s="9">
        <v>10500</v>
      </c>
      <c r="D56" s="9">
        <v>10500</v>
      </c>
      <c r="E56" s="9">
        <v>3351.99</v>
      </c>
      <c r="F56" s="9">
        <f t="shared" si="2"/>
        <v>54.615798220744935</v>
      </c>
      <c r="G56" s="40">
        <f t="shared" si="3"/>
        <v>31.923714285714283</v>
      </c>
    </row>
    <row r="57" spans="1:7" ht="15" customHeight="1" x14ac:dyDescent="0.25">
      <c r="A57" s="49" t="s">
        <v>54</v>
      </c>
      <c r="B57" s="9">
        <v>448.94</v>
      </c>
      <c r="C57" s="9">
        <v>1000</v>
      </c>
      <c r="D57" s="9">
        <v>1000</v>
      </c>
      <c r="E57" s="9">
        <v>1088.97</v>
      </c>
      <c r="F57" s="9">
        <f t="shared" si="2"/>
        <v>242.56470797879447</v>
      </c>
      <c r="G57" s="40">
        <f t="shared" si="3"/>
        <v>108.89700000000001</v>
      </c>
    </row>
    <row r="58" spans="1:7" ht="15" customHeight="1" x14ac:dyDescent="0.25">
      <c r="A58" s="49" t="s">
        <v>55</v>
      </c>
      <c r="B58" s="9">
        <v>1116.73</v>
      </c>
      <c r="C58" s="9">
        <v>2500</v>
      </c>
      <c r="D58" s="56">
        <v>2500</v>
      </c>
      <c r="E58" s="56">
        <v>1574.84</v>
      </c>
      <c r="F58" s="56">
        <f t="shared" si="2"/>
        <v>141.02244947301494</v>
      </c>
      <c r="G58" s="40">
        <f t="shared" si="3"/>
        <v>62.993599999999994</v>
      </c>
    </row>
    <row r="59" spans="1:7" ht="15" customHeight="1" x14ac:dyDescent="0.25">
      <c r="A59" s="49" t="s">
        <v>56</v>
      </c>
      <c r="B59" s="9">
        <v>146852.9</v>
      </c>
      <c r="C59" s="9">
        <v>254700</v>
      </c>
      <c r="D59" s="56">
        <v>254700</v>
      </c>
      <c r="E59" s="56">
        <v>89787.65</v>
      </c>
      <c r="F59" s="56">
        <f t="shared" si="2"/>
        <v>61.141216823093039</v>
      </c>
      <c r="G59" s="40">
        <f t="shared" si="3"/>
        <v>35.25231645072634</v>
      </c>
    </row>
    <row r="60" spans="1:7" ht="15" customHeight="1" x14ac:dyDescent="0.25">
      <c r="A60" s="49" t="s">
        <v>57</v>
      </c>
      <c r="B60" s="9">
        <v>1859.46</v>
      </c>
      <c r="C60" s="9">
        <v>8200</v>
      </c>
      <c r="D60" s="9">
        <v>8200</v>
      </c>
      <c r="E60" s="9">
        <v>4044.93</v>
      </c>
      <c r="F60" s="9">
        <f t="shared" si="2"/>
        <v>217.53250943822397</v>
      </c>
      <c r="G60" s="40">
        <f t="shared" si="3"/>
        <v>49.328414634146341</v>
      </c>
    </row>
    <row r="61" spans="1:7" ht="15" customHeight="1" x14ac:dyDescent="0.25">
      <c r="A61" s="49" t="s">
        <v>58</v>
      </c>
      <c r="B61" s="9">
        <v>10218.24</v>
      </c>
      <c r="C61" s="9">
        <v>15500</v>
      </c>
      <c r="D61" s="9">
        <v>15500</v>
      </c>
      <c r="E61" s="9">
        <v>6826.84</v>
      </c>
      <c r="F61" s="9">
        <f t="shared" si="2"/>
        <v>66.810331329074288</v>
      </c>
      <c r="G61" s="40">
        <f t="shared" si="3"/>
        <v>44.04412903225807</v>
      </c>
    </row>
    <row r="62" spans="1:7" ht="15" customHeight="1" x14ac:dyDescent="0.25">
      <c r="A62" s="49" t="s">
        <v>59</v>
      </c>
      <c r="B62" s="9">
        <v>10613.5</v>
      </c>
      <c r="C62" s="9">
        <v>8500</v>
      </c>
      <c r="D62" s="56">
        <v>8500</v>
      </c>
      <c r="E62" s="56">
        <v>473.85</v>
      </c>
      <c r="F62" s="56">
        <f t="shared" ref="F62:F93" si="4">IFERROR(E62/B62*100,0)</f>
        <v>4.4645969755500072</v>
      </c>
      <c r="G62" s="40">
        <f t="shared" ref="G62:G93" si="5">IFERROR(E62/D62*100,0)</f>
        <v>5.5747058823529416</v>
      </c>
    </row>
    <row r="63" spans="1:7" ht="15" customHeight="1" x14ac:dyDescent="0.25">
      <c r="A63" s="49" t="s">
        <v>60</v>
      </c>
      <c r="B63" s="9">
        <v>5348.92</v>
      </c>
      <c r="C63" s="9">
        <v>11500</v>
      </c>
      <c r="D63" s="9">
        <v>11500</v>
      </c>
      <c r="E63" s="9">
        <v>6320.77</v>
      </c>
      <c r="F63" s="9">
        <f t="shared" si="4"/>
        <v>118.16908833932831</v>
      </c>
      <c r="G63" s="40">
        <f t="shared" si="5"/>
        <v>54.963217391304354</v>
      </c>
    </row>
    <row r="64" spans="1:7" ht="15" customHeight="1" x14ac:dyDescent="0.25">
      <c r="A64" s="49" t="s">
        <v>61</v>
      </c>
      <c r="B64" s="9">
        <v>12981.84</v>
      </c>
      <c r="C64" s="9">
        <v>27300</v>
      </c>
      <c r="D64" s="56">
        <v>27300</v>
      </c>
      <c r="E64" s="56">
        <v>10926.46</v>
      </c>
      <c r="F64" s="56">
        <f t="shared" si="4"/>
        <v>84.167267505992982</v>
      </c>
      <c r="G64" s="40">
        <f t="shared" si="5"/>
        <v>40.023663003663003</v>
      </c>
    </row>
    <row r="65" spans="1:7" ht="15" customHeight="1" x14ac:dyDescent="0.25">
      <c r="A65" s="49" t="s">
        <v>62</v>
      </c>
      <c r="B65" s="56">
        <v>52038.57</v>
      </c>
      <c r="C65" s="56">
        <v>80600</v>
      </c>
      <c r="D65" s="9">
        <v>80600</v>
      </c>
      <c r="E65" s="56">
        <v>22096.93</v>
      </c>
      <c r="F65" s="56">
        <f t="shared" si="4"/>
        <v>42.462600336634928</v>
      </c>
      <c r="G65" s="40">
        <f t="shared" si="5"/>
        <v>27.415545905707194</v>
      </c>
    </row>
    <row r="66" spans="1:7" ht="15" customHeight="1" x14ac:dyDescent="0.25">
      <c r="A66" s="49" t="s">
        <v>63</v>
      </c>
      <c r="B66" s="9">
        <v>43350.44</v>
      </c>
      <c r="C66" s="9">
        <v>85500</v>
      </c>
      <c r="D66" s="9">
        <v>85500</v>
      </c>
      <c r="E66" s="9">
        <v>27819.14</v>
      </c>
      <c r="F66" s="9">
        <f t="shared" si="4"/>
        <v>64.172681984312035</v>
      </c>
      <c r="G66" s="40">
        <f t="shared" si="5"/>
        <v>32.537005847953218</v>
      </c>
    </row>
    <row r="67" spans="1:7" ht="15" customHeight="1" x14ac:dyDescent="0.25">
      <c r="A67" s="49" t="s">
        <v>64</v>
      </c>
      <c r="B67" s="9">
        <v>7713.33</v>
      </c>
      <c r="C67" s="9">
        <v>10000</v>
      </c>
      <c r="D67" s="9">
        <v>10000</v>
      </c>
      <c r="E67" s="9">
        <v>6981.73</v>
      </c>
      <c r="F67" s="9">
        <f t="shared" si="4"/>
        <v>90.515121225203629</v>
      </c>
      <c r="G67" s="40">
        <f t="shared" si="5"/>
        <v>69.817299999999989</v>
      </c>
    </row>
    <row r="68" spans="1:7" ht="15" customHeight="1" x14ac:dyDescent="0.25">
      <c r="A68" s="49" t="s">
        <v>65</v>
      </c>
      <c r="B68" s="9">
        <v>2728.6</v>
      </c>
      <c r="C68" s="9">
        <v>7600</v>
      </c>
      <c r="D68" s="56">
        <v>7600</v>
      </c>
      <c r="E68" s="56">
        <v>4297</v>
      </c>
      <c r="F68" s="56">
        <f t="shared" si="4"/>
        <v>157.48002638715826</v>
      </c>
      <c r="G68" s="40">
        <f t="shared" si="5"/>
        <v>56.539473684210527</v>
      </c>
    </row>
    <row r="69" spans="1:7" ht="15" customHeight="1" x14ac:dyDescent="0.25">
      <c r="A69" s="49" t="s">
        <v>66</v>
      </c>
      <c r="B69" s="9">
        <v>4573.46</v>
      </c>
      <c r="C69" s="9">
        <v>10650</v>
      </c>
      <c r="D69" s="56">
        <v>10650</v>
      </c>
      <c r="E69" s="56">
        <v>4022.93</v>
      </c>
      <c r="F69" s="56">
        <f t="shared" si="4"/>
        <v>87.962505411657688</v>
      </c>
      <c r="G69" s="40">
        <f t="shared" si="5"/>
        <v>37.773990610328639</v>
      </c>
    </row>
    <row r="70" spans="1:7" ht="15" customHeight="1" x14ac:dyDescent="0.25">
      <c r="A70" s="49" t="s">
        <v>67</v>
      </c>
      <c r="B70" s="9">
        <v>3574.26</v>
      </c>
      <c r="C70" s="9">
        <v>7150</v>
      </c>
      <c r="D70" s="9">
        <v>7150</v>
      </c>
      <c r="E70" s="9">
        <v>2978.55</v>
      </c>
      <c r="F70" s="9">
        <f t="shared" si="4"/>
        <v>83.333333333333343</v>
      </c>
      <c r="G70" s="40">
        <f t="shared" si="5"/>
        <v>41.658041958041956</v>
      </c>
    </row>
    <row r="71" spans="1:7" ht="15" customHeight="1" x14ac:dyDescent="0.25">
      <c r="A71" s="49" t="s">
        <v>68</v>
      </c>
      <c r="B71" s="9">
        <v>850.95</v>
      </c>
      <c r="C71" s="9">
        <v>1500</v>
      </c>
      <c r="D71" s="9">
        <v>1500</v>
      </c>
      <c r="E71" s="9">
        <v>990.38</v>
      </c>
      <c r="F71" s="9">
        <f t="shared" si="4"/>
        <v>116.3852165227099</v>
      </c>
      <c r="G71" s="40">
        <f t="shared" si="5"/>
        <v>66.025333333333336</v>
      </c>
    </row>
    <row r="72" spans="1:7" ht="15" customHeight="1" x14ac:dyDescent="0.25">
      <c r="A72" s="49" t="s">
        <v>69</v>
      </c>
      <c r="B72" s="9">
        <v>100</v>
      </c>
      <c r="C72" s="9">
        <v>1000</v>
      </c>
      <c r="D72" s="9">
        <v>1000</v>
      </c>
      <c r="E72" s="9">
        <v>0</v>
      </c>
      <c r="F72" s="9">
        <f t="shared" si="4"/>
        <v>0</v>
      </c>
      <c r="G72" s="40">
        <f t="shared" si="5"/>
        <v>0</v>
      </c>
    </row>
    <row r="73" spans="1:7" ht="15" customHeight="1" x14ac:dyDescent="0.25">
      <c r="A73" s="49" t="s">
        <v>70</v>
      </c>
      <c r="B73" s="9">
        <v>0</v>
      </c>
      <c r="C73" s="9">
        <v>0</v>
      </c>
      <c r="D73" s="56">
        <v>0</v>
      </c>
      <c r="E73" s="56">
        <v>54</v>
      </c>
      <c r="F73" s="56">
        <f t="shared" si="4"/>
        <v>0</v>
      </c>
      <c r="G73" s="40">
        <f t="shared" si="5"/>
        <v>0</v>
      </c>
    </row>
    <row r="74" spans="1:7" ht="15" customHeight="1" x14ac:dyDescent="0.25">
      <c r="A74" s="49" t="s">
        <v>71</v>
      </c>
      <c r="B74" s="56">
        <v>21.25</v>
      </c>
      <c r="C74" s="56">
        <v>700</v>
      </c>
      <c r="D74" s="9">
        <v>700</v>
      </c>
      <c r="E74" s="56">
        <v>0</v>
      </c>
      <c r="F74" s="56">
        <f t="shared" si="4"/>
        <v>0</v>
      </c>
      <c r="G74" s="40">
        <f t="shared" si="5"/>
        <v>0</v>
      </c>
    </row>
    <row r="75" spans="1:7" ht="15" customHeight="1" x14ac:dyDescent="0.25">
      <c r="A75" s="49" t="s">
        <v>72</v>
      </c>
      <c r="B75" s="9">
        <v>27</v>
      </c>
      <c r="C75" s="9">
        <v>300</v>
      </c>
      <c r="D75" s="56">
        <v>300</v>
      </c>
      <c r="E75" s="56">
        <v>0</v>
      </c>
      <c r="F75" s="56">
        <f t="shared" si="4"/>
        <v>0</v>
      </c>
      <c r="G75" s="40">
        <f t="shared" si="5"/>
        <v>0</v>
      </c>
    </row>
    <row r="76" spans="1:7" ht="15" customHeight="1" x14ac:dyDescent="0.25">
      <c r="A76" s="49" t="s">
        <v>73</v>
      </c>
      <c r="B76" s="56">
        <v>301.95999999999998</v>
      </c>
      <c r="C76" s="56">
        <v>600</v>
      </c>
      <c r="D76" s="9">
        <v>600</v>
      </c>
      <c r="E76" s="56">
        <v>161.13</v>
      </c>
      <c r="F76" s="56">
        <f t="shared" si="4"/>
        <v>53.361372367200957</v>
      </c>
      <c r="G76" s="40">
        <f t="shared" si="5"/>
        <v>26.855</v>
      </c>
    </row>
    <row r="77" spans="1:7" ht="15" customHeight="1" x14ac:dyDescent="0.25">
      <c r="A77" s="67" t="s">
        <v>74</v>
      </c>
      <c r="B77" s="61">
        <v>301.95999999999998</v>
      </c>
      <c r="C77" s="61">
        <v>600</v>
      </c>
      <c r="D77" s="61">
        <v>600</v>
      </c>
      <c r="E77" s="61">
        <v>161.13</v>
      </c>
      <c r="F77" s="61">
        <f t="shared" si="4"/>
        <v>53.361372367200957</v>
      </c>
      <c r="G77" s="40">
        <f t="shared" si="5"/>
        <v>26.855</v>
      </c>
    </row>
    <row r="78" spans="1:7" ht="15" customHeight="1" x14ac:dyDescent="0.25">
      <c r="A78" s="68" t="s">
        <v>75</v>
      </c>
      <c r="B78" s="40">
        <v>301.95999999999998</v>
      </c>
      <c r="C78" s="40">
        <v>600</v>
      </c>
      <c r="D78" s="40">
        <v>600</v>
      </c>
      <c r="E78" s="40">
        <v>161.13</v>
      </c>
      <c r="F78" s="40">
        <f t="shared" si="4"/>
        <v>53.361372367200957</v>
      </c>
      <c r="G78" s="40">
        <f t="shared" si="5"/>
        <v>26.855</v>
      </c>
    </row>
    <row r="79" spans="1:7" ht="15" customHeight="1" x14ac:dyDescent="0.25">
      <c r="A79" s="68" t="s">
        <v>12</v>
      </c>
      <c r="B79" s="40">
        <v>861</v>
      </c>
      <c r="C79" s="40">
        <v>14600</v>
      </c>
      <c r="D79" s="40">
        <v>14600</v>
      </c>
      <c r="E79" s="40">
        <v>2998.3</v>
      </c>
      <c r="F79" s="40">
        <f t="shared" si="4"/>
        <v>348.23461091753779</v>
      </c>
      <c r="G79" s="40">
        <f t="shared" si="5"/>
        <v>20.536301369863015</v>
      </c>
    </row>
    <row r="80" spans="1:7" ht="15" customHeight="1" x14ac:dyDescent="0.25">
      <c r="A80" s="68" t="s">
        <v>79</v>
      </c>
      <c r="B80" s="40">
        <v>861</v>
      </c>
      <c r="C80" s="40">
        <v>14600</v>
      </c>
      <c r="D80" s="40">
        <v>14600</v>
      </c>
      <c r="E80" s="40">
        <v>2998.3</v>
      </c>
      <c r="F80" s="40">
        <f t="shared" si="4"/>
        <v>348.23461091753779</v>
      </c>
      <c r="G80" s="40">
        <f t="shared" si="5"/>
        <v>20.536301369863015</v>
      </c>
    </row>
    <row r="81" spans="1:7" ht="15" customHeight="1" x14ac:dyDescent="0.25">
      <c r="A81" s="68" t="s">
        <v>80</v>
      </c>
      <c r="B81" s="40">
        <v>861</v>
      </c>
      <c r="C81" s="40">
        <v>14600</v>
      </c>
      <c r="D81" s="40">
        <v>14600</v>
      </c>
      <c r="E81" s="40">
        <v>2998.3</v>
      </c>
      <c r="F81" s="40">
        <f t="shared" si="4"/>
        <v>348.23461091753779</v>
      </c>
      <c r="G81" s="40">
        <f t="shared" si="5"/>
        <v>20.536301369863015</v>
      </c>
    </row>
    <row r="82" spans="1:7" ht="15" customHeight="1" x14ac:dyDescent="0.25">
      <c r="A82" s="68" t="s">
        <v>81</v>
      </c>
      <c r="B82" s="40">
        <v>348</v>
      </c>
      <c r="C82" s="40">
        <v>6000</v>
      </c>
      <c r="D82" s="40">
        <v>6000</v>
      </c>
      <c r="E82" s="40">
        <v>944.5</v>
      </c>
      <c r="F82" s="40">
        <f t="shared" si="4"/>
        <v>271.40804597701151</v>
      </c>
      <c r="G82" s="40">
        <f t="shared" si="5"/>
        <v>15.741666666666667</v>
      </c>
    </row>
    <row r="83" spans="1:7" ht="15" customHeight="1" x14ac:dyDescent="0.25">
      <c r="A83" s="68" t="s">
        <v>82</v>
      </c>
      <c r="B83" s="40">
        <v>0</v>
      </c>
      <c r="C83" s="40">
        <v>0</v>
      </c>
      <c r="D83" s="40">
        <v>0</v>
      </c>
      <c r="E83" s="40">
        <v>93.8</v>
      </c>
      <c r="F83" s="40">
        <f t="shared" si="4"/>
        <v>0</v>
      </c>
      <c r="G83" s="40">
        <f t="shared" si="5"/>
        <v>0</v>
      </c>
    </row>
    <row r="84" spans="1:7" ht="15" customHeight="1" x14ac:dyDescent="0.25">
      <c r="A84" s="68" t="s">
        <v>83</v>
      </c>
      <c r="B84" s="40">
        <v>0</v>
      </c>
      <c r="C84" s="40">
        <v>600</v>
      </c>
      <c r="D84" s="40">
        <v>600</v>
      </c>
      <c r="E84" s="40">
        <v>0</v>
      </c>
      <c r="F84" s="40">
        <f t="shared" si="4"/>
        <v>0</v>
      </c>
      <c r="G84" s="40">
        <f t="shared" si="5"/>
        <v>0</v>
      </c>
    </row>
    <row r="85" spans="1:7" ht="15" customHeight="1" x14ac:dyDescent="0.25">
      <c r="A85" s="68" t="s">
        <v>84</v>
      </c>
      <c r="B85" s="40">
        <v>0</v>
      </c>
      <c r="C85" s="40">
        <v>0</v>
      </c>
      <c r="D85" s="40">
        <v>0</v>
      </c>
      <c r="E85" s="40">
        <v>1712.5</v>
      </c>
      <c r="F85" s="40">
        <f t="shared" si="4"/>
        <v>0</v>
      </c>
      <c r="G85" s="40">
        <f t="shared" si="5"/>
        <v>0</v>
      </c>
    </row>
    <row r="86" spans="1:7" ht="15" customHeight="1" x14ac:dyDescent="0.25">
      <c r="A86" s="68" t="s">
        <v>85</v>
      </c>
      <c r="B86" s="40">
        <v>513</v>
      </c>
      <c r="C86" s="40">
        <v>8000</v>
      </c>
      <c r="D86" s="40">
        <v>8000</v>
      </c>
      <c r="E86" s="40">
        <v>247.5</v>
      </c>
      <c r="F86" s="40">
        <f t="shared" si="4"/>
        <v>48.245614035087719</v>
      </c>
      <c r="G86" s="40">
        <f t="shared" si="5"/>
        <v>3.09375</v>
      </c>
    </row>
    <row r="87" spans="1:7" ht="15" customHeight="1" x14ac:dyDescent="0.25">
      <c r="A87" s="69" t="s">
        <v>90</v>
      </c>
      <c r="B87" s="42">
        <v>12827.1</v>
      </c>
      <c r="C87" s="42">
        <v>45500</v>
      </c>
      <c r="D87" s="42">
        <v>45500</v>
      </c>
      <c r="E87" s="42">
        <v>20011.080000000002</v>
      </c>
      <c r="F87" s="42">
        <f t="shared" si="4"/>
        <v>156.00626797951213</v>
      </c>
      <c r="G87" s="42">
        <f t="shared" si="5"/>
        <v>43.980395604395603</v>
      </c>
    </row>
    <row r="88" spans="1:7" ht="15" customHeight="1" x14ac:dyDescent="0.25">
      <c r="A88" s="68" t="s">
        <v>11</v>
      </c>
      <c r="B88" s="40">
        <v>0</v>
      </c>
      <c r="C88" s="40">
        <v>32500</v>
      </c>
      <c r="D88" s="40">
        <v>32500</v>
      </c>
      <c r="E88" s="40">
        <v>18612.150000000001</v>
      </c>
      <c r="F88" s="40">
        <f t="shared" si="4"/>
        <v>0</v>
      </c>
      <c r="G88" s="40">
        <f t="shared" si="5"/>
        <v>57.268153846153844</v>
      </c>
    </row>
    <row r="89" spans="1:7" ht="15" customHeight="1" x14ac:dyDescent="0.25">
      <c r="A89" s="68" t="s">
        <v>43</v>
      </c>
      <c r="B89" s="40">
        <v>0</v>
      </c>
      <c r="C89" s="40">
        <v>32500</v>
      </c>
      <c r="D89" s="40">
        <v>32500</v>
      </c>
      <c r="E89" s="40">
        <v>18580.23</v>
      </c>
      <c r="F89" s="40">
        <f t="shared" si="4"/>
        <v>0</v>
      </c>
      <c r="G89" s="40">
        <f t="shared" si="5"/>
        <v>57.169938461538464</v>
      </c>
    </row>
    <row r="90" spans="1:7" ht="15" customHeight="1" x14ac:dyDescent="0.25">
      <c r="A90" s="68" t="s">
        <v>44</v>
      </c>
      <c r="B90" s="40">
        <v>0</v>
      </c>
      <c r="C90" s="40">
        <v>1500</v>
      </c>
      <c r="D90" s="40">
        <v>1500</v>
      </c>
      <c r="E90" s="40">
        <v>0</v>
      </c>
      <c r="F90" s="40">
        <f t="shared" si="4"/>
        <v>0</v>
      </c>
      <c r="G90" s="40">
        <f t="shared" si="5"/>
        <v>0</v>
      </c>
    </row>
    <row r="91" spans="1:7" ht="15" customHeight="1" x14ac:dyDescent="0.25">
      <c r="A91" s="68" t="s">
        <v>47</v>
      </c>
      <c r="B91" s="40">
        <v>0</v>
      </c>
      <c r="C91" s="40">
        <v>1500</v>
      </c>
      <c r="D91" s="40">
        <v>1500</v>
      </c>
      <c r="E91" s="40">
        <v>0</v>
      </c>
      <c r="F91" s="40">
        <f t="shared" si="4"/>
        <v>0</v>
      </c>
      <c r="G91" s="40">
        <f t="shared" si="5"/>
        <v>0</v>
      </c>
    </row>
    <row r="92" spans="1:7" ht="15" customHeight="1" x14ac:dyDescent="0.25">
      <c r="A92" s="68" t="s">
        <v>49</v>
      </c>
      <c r="B92" s="40">
        <v>0</v>
      </c>
      <c r="C92" s="40">
        <v>11500</v>
      </c>
      <c r="D92" s="40">
        <v>11500</v>
      </c>
      <c r="E92" s="40">
        <v>6962.98</v>
      </c>
      <c r="F92" s="40">
        <f t="shared" si="4"/>
        <v>0</v>
      </c>
      <c r="G92" s="40">
        <f t="shared" si="5"/>
        <v>60.547652173913036</v>
      </c>
    </row>
    <row r="93" spans="1:7" ht="15" customHeight="1" x14ac:dyDescent="0.25">
      <c r="A93" s="68" t="s">
        <v>50</v>
      </c>
      <c r="B93" s="40">
        <v>0</v>
      </c>
      <c r="C93" s="40">
        <v>5500</v>
      </c>
      <c r="D93" s="40">
        <v>5500</v>
      </c>
      <c r="E93" s="40">
        <v>443.62</v>
      </c>
      <c r="F93" s="40">
        <f t="shared" si="4"/>
        <v>0</v>
      </c>
      <c r="G93" s="40">
        <f t="shared" si="5"/>
        <v>8.065818181818182</v>
      </c>
    </row>
    <row r="94" spans="1:7" ht="15" customHeight="1" x14ac:dyDescent="0.25">
      <c r="A94" s="68" t="s">
        <v>51</v>
      </c>
      <c r="B94" s="40">
        <v>0</v>
      </c>
      <c r="C94" s="40">
        <v>0</v>
      </c>
      <c r="D94" s="40">
        <v>0</v>
      </c>
      <c r="E94" s="40">
        <v>6519.36</v>
      </c>
      <c r="F94" s="40">
        <f t="shared" ref="F94:F124" si="6">IFERROR(E94/B94*100,0)</f>
        <v>0</v>
      </c>
      <c r="G94" s="40">
        <f t="shared" ref="G94:G124" si="7">IFERROR(E94/D94*100,0)</f>
        <v>0</v>
      </c>
    </row>
    <row r="95" spans="1:7" ht="15" customHeight="1" x14ac:dyDescent="0.25">
      <c r="A95" s="68" t="s">
        <v>53</v>
      </c>
      <c r="B95" s="40">
        <v>0</v>
      </c>
      <c r="C95" s="40">
        <v>3000</v>
      </c>
      <c r="D95" s="40">
        <v>3000</v>
      </c>
      <c r="E95" s="40">
        <v>0</v>
      </c>
      <c r="F95" s="40">
        <f t="shared" si="6"/>
        <v>0</v>
      </c>
      <c r="G95" s="40">
        <f t="shared" si="7"/>
        <v>0</v>
      </c>
    </row>
    <row r="96" spans="1:7" ht="15" customHeight="1" x14ac:dyDescent="0.25">
      <c r="A96" s="68" t="s">
        <v>54</v>
      </c>
      <c r="B96" s="40">
        <v>0</v>
      </c>
      <c r="C96" s="40">
        <v>3000</v>
      </c>
      <c r="D96" s="40">
        <v>3000</v>
      </c>
      <c r="E96" s="40">
        <v>0</v>
      </c>
      <c r="F96" s="40">
        <f t="shared" si="6"/>
        <v>0</v>
      </c>
      <c r="G96" s="40">
        <f t="shared" si="7"/>
        <v>0</v>
      </c>
    </row>
    <row r="97" spans="1:7" ht="15" customHeight="1" x14ac:dyDescent="0.25">
      <c r="A97" s="68" t="s">
        <v>56</v>
      </c>
      <c r="B97" s="40">
        <v>0</v>
      </c>
      <c r="C97" s="40">
        <v>18500</v>
      </c>
      <c r="D97" s="40">
        <v>18500</v>
      </c>
      <c r="E97" s="40">
        <v>11263.43</v>
      </c>
      <c r="F97" s="40">
        <f t="shared" si="6"/>
        <v>0</v>
      </c>
      <c r="G97" s="40">
        <f t="shared" si="7"/>
        <v>60.883405405405412</v>
      </c>
    </row>
    <row r="98" spans="1:7" ht="15" customHeight="1" x14ac:dyDescent="0.25">
      <c r="A98" s="68" t="s">
        <v>57</v>
      </c>
      <c r="B98" s="40">
        <v>0</v>
      </c>
      <c r="C98" s="40">
        <v>0</v>
      </c>
      <c r="D98" s="40">
        <v>0</v>
      </c>
      <c r="E98" s="40">
        <v>821.34</v>
      </c>
      <c r="F98" s="40">
        <f t="shared" si="6"/>
        <v>0</v>
      </c>
      <c r="G98" s="40">
        <f t="shared" si="7"/>
        <v>0</v>
      </c>
    </row>
    <row r="99" spans="1:7" ht="15" customHeight="1" x14ac:dyDescent="0.25">
      <c r="A99" s="68" t="s">
        <v>58</v>
      </c>
      <c r="B99" s="40">
        <v>0</v>
      </c>
      <c r="C99" s="40">
        <v>5000</v>
      </c>
      <c r="D99" s="40">
        <v>5000</v>
      </c>
      <c r="E99" s="40">
        <v>0</v>
      </c>
      <c r="F99" s="40">
        <f t="shared" si="6"/>
        <v>0</v>
      </c>
      <c r="G99" s="40">
        <f t="shared" si="7"/>
        <v>0</v>
      </c>
    </row>
    <row r="100" spans="1:7" ht="15" customHeight="1" x14ac:dyDescent="0.25">
      <c r="A100" s="68" t="s">
        <v>59</v>
      </c>
      <c r="B100" s="40">
        <v>0</v>
      </c>
      <c r="C100" s="40">
        <v>5000</v>
      </c>
      <c r="D100" s="40">
        <v>5000</v>
      </c>
      <c r="E100" s="40">
        <v>1471.46</v>
      </c>
      <c r="F100" s="40">
        <f t="shared" si="6"/>
        <v>0</v>
      </c>
      <c r="G100" s="40">
        <f t="shared" si="7"/>
        <v>29.429200000000002</v>
      </c>
    </row>
    <row r="101" spans="1:7" ht="15" customHeight="1" x14ac:dyDescent="0.25">
      <c r="A101" s="68" t="s">
        <v>62</v>
      </c>
      <c r="B101" s="40">
        <v>0</v>
      </c>
      <c r="C101" s="40">
        <v>0</v>
      </c>
      <c r="D101" s="40">
        <v>0</v>
      </c>
      <c r="E101" s="40">
        <v>8852.5400000000009</v>
      </c>
      <c r="F101" s="40">
        <f t="shared" si="6"/>
        <v>0</v>
      </c>
      <c r="G101" s="40">
        <f t="shared" si="7"/>
        <v>0</v>
      </c>
    </row>
    <row r="102" spans="1:7" ht="15" customHeight="1" x14ac:dyDescent="0.25">
      <c r="A102" s="68" t="s">
        <v>63</v>
      </c>
      <c r="B102" s="40">
        <v>0</v>
      </c>
      <c r="C102" s="40">
        <v>2500</v>
      </c>
      <c r="D102" s="40">
        <v>2500</v>
      </c>
      <c r="E102" s="40">
        <v>0</v>
      </c>
      <c r="F102" s="40">
        <f t="shared" si="6"/>
        <v>0</v>
      </c>
      <c r="G102" s="40">
        <f t="shared" si="7"/>
        <v>0</v>
      </c>
    </row>
    <row r="103" spans="1:7" ht="15" customHeight="1" x14ac:dyDescent="0.25">
      <c r="A103" s="68" t="s">
        <v>64</v>
      </c>
      <c r="B103" s="40">
        <v>0</v>
      </c>
      <c r="C103" s="40">
        <v>0</v>
      </c>
      <c r="D103" s="40">
        <v>0</v>
      </c>
      <c r="E103" s="40">
        <v>118.09</v>
      </c>
      <c r="F103" s="40">
        <f t="shared" si="6"/>
        <v>0</v>
      </c>
      <c r="G103" s="40">
        <f t="shared" si="7"/>
        <v>0</v>
      </c>
    </row>
    <row r="104" spans="1:7" ht="15" customHeight="1" x14ac:dyDescent="0.25">
      <c r="A104" s="68" t="s">
        <v>65</v>
      </c>
      <c r="B104" s="40">
        <v>0</v>
      </c>
      <c r="C104" s="40">
        <v>6000</v>
      </c>
      <c r="D104" s="40">
        <v>6000</v>
      </c>
      <c r="E104" s="40">
        <v>0</v>
      </c>
      <c r="F104" s="40">
        <f t="shared" si="6"/>
        <v>0</v>
      </c>
      <c r="G104" s="40">
        <f t="shared" si="7"/>
        <v>0</v>
      </c>
    </row>
    <row r="105" spans="1:7" ht="15" customHeight="1" x14ac:dyDescent="0.25">
      <c r="A105" s="68" t="s">
        <v>66</v>
      </c>
      <c r="B105" s="40">
        <v>0</v>
      </c>
      <c r="C105" s="40">
        <v>1000</v>
      </c>
      <c r="D105" s="40">
        <v>1000</v>
      </c>
      <c r="E105" s="40">
        <v>353.82</v>
      </c>
      <c r="F105" s="40">
        <f t="shared" si="6"/>
        <v>0</v>
      </c>
      <c r="G105" s="40">
        <f t="shared" si="7"/>
        <v>35.381999999999998</v>
      </c>
    </row>
    <row r="106" spans="1:7" ht="15" customHeight="1" x14ac:dyDescent="0.25">
      <c r="A106" s="68" t="s">
        <v>69</v>
      </c>
      <c r="B106" s="40">
        <v>0</v>
      </c>
      <c r="C106" s="40">
        <v>1000</v>
      </c>
      <c r="D106" s="40">
        <v>1000</v>
      </c>
      <c r="E106" s="40">
        <v>0</v>
      </c>
      <c r="F106" s="40">
        <f t="shared" si="6"/>
        <v>0</v>
      </c>
      <c r="G106" s="40">
        <f t="shared" si="7"/>
        <v>0</v>
      </c>
    </row>
    <row r="107" spans="1:7" ht="15" customHeight="1" x14ac:dyDescent="0.25">
      <c r="A107" s="68" t="s">
        <v>71</v>
      </c>
      <c r="B107" s="40">
        <v>0</v>
      </c>
      <c r="C107" s="40">
        <v>0</v>
      </c>
      <c r="D107" s="40">
        <v>0</v>
      </c>
      <c r="E107" s="40">
        <v>353.82</v>
      </c>
      <c r="F107" s="40">
        <f t="shared" si="6"/>
        <v>0</v>
      </c>
      <c r="G107" s="40">
        <f t="shared" si="7"/>
        <v>0</v>
      </c>
    </row>
    <row r="108" spans="1:7" ht="15" customHeight="1" x14ac:dyDescent="0.25">
      <c r="A108" s="68" t="s">
        <v>73</v>
      </c>
      <c r="B108" s="40">
        <v>0</v>
      </c>
      <c r="C108" s="40">
        <v>0</v>
      </c>
      <c r="D108" s="40">
        <v>0</v>
      </c>
      <c r="E108" s="40">
        <v>31.92</v>
      </c>
      <c r="F108" s="40">
        <f t="shared" si="6"/>
        <v>0</v>
      </c>
      <c r="G108" s="40">
        <f t="shared" si="7"/>
        <v>0</v>
      </c>
    </row>
    <row r="109" spans="1:7" ht="15" customHeight="1" x14ac:dyDescent="0.25">
      <c r="A109" s="68" t="s">
        <v>74</v>
      </c>
      <c r="B109" s="40">
        <v>0</v>
      </c>
      <c r="C109" s="40">
        <v>0</v>
      </c>
      <c r="D109" s="40">
        <v>0</v>
      </c>
      <c r="E109" s="40">
        <v>31.92</v>
      </c>
      <c r="F109" s="40">
        <f t="shared" si="6"/>
        <v>0</v>
      </c>
      <c r="G109" s="40">
        <f t="shared" si="7"/>
        <v>0</v>
      </c>
    </row>
    <row r="110" spans="1:7" ht="15" customHeight="1" x14ac:dyDescent="0.25">
      <c r="A110" s="68" t="s">
        <v>75</v>
      </c>
      <c r="B110" s="40">
        <v>0</v>
      </c>
      <c r="C110" s="40">
        <v>0</v>
      </c>
      <c r="D110" s="40">
        <v>0</v>
      </c>
      <c r="E110" s="40">
        <v>31.92</v>
      </c>
      <c r="F110" s="40">
        <f t="shared" si="6"/>
        <v>0</v>
      </c>
      <c r="G110" s="40">
        <f t="shared" si="7"/>
        <v>0</v>
      </c>
    </row>
    <row r="111" spans="1:7" ht="15" customHeight="1" x14ac:dyDescent="0.25">
      <c r="A111" s="68" t="s">
        <v>12</v>
      </c>
      <c r="B111" s="40">
        <v>12827.1</v>
      </c>
      <c r="C111" s="40">
        <v>13000</v>
      </c>
      <c r="D111" s="40">
        <v>13000</v>
      </c>
      <c r="E111" s="40">
        <v>1398.93</v>
      </c>
      <c r="F111" s="40">
        <f t="shared" si="6"/>
        <v>10.906050471267863</v>
      </c>
      <c r="G111" s="40">
        <f t="shared" si="7"/>
        <v>10.761000000000001</v>
      </c>
    </row>
    <row r="112" spans="1:7" ht="15" customHeight="1" x14ac:dyDescent="0.25">
      <c r="A112" s="68" t="s">
        <v>79</v>
      </c>
      <c r="B112" s="40">
        <v>12827.1</v>
      </c>
      <c r="C112" s="40">
        <v>13000</v>
      </c>
      <c r="D112" s="40">
        <v>13000</v>
      </c>
      <c r="E112" s="40">
        <v>1398.93</v>
      </c>
      <c r="F112" s="40">
        <f t="shared" si="6"/>
        <v>10.906050471267863</v>
      </c>
      <c r="G112" s="40">
        <f t="shared" si="7"/>
        <v>10.761000000000001</v>
      </c>
    </row>
    <row r="113" spans="1:7" ht="15" customHeight="1" x14ac:dyDescent="0.25">
      <c r="A113" s="68" t="s">
        <v>80</v>
      </c>
      <c r="B113" s="40">
        <v>12827.1</v>
      </c>
      <c r="C113" s="40">
        <v>13000</v>
      </c>
      <c r="D113" s="40">
        <v>13000</v>
      </c>
      <c r="E113" s="40">
        <v>1398.93</v>
      </c>
      <c r="F113" s="40">
        <f t="shared" si="6"/>
        <v>10.906050471267863</v>
      </c>
      <c r="G113" s="40">
        <f t="shared" si="7"/>
        <v>10.761000000000001</v>
      </c>
    </row>
    <row r="114" spans="1:7" ht="15" customHeight="1" x14ac:dyDescent="0.25">
      <c r="A114" s="68" t="s">
        <v>81</v>
      </c>
      <c r="B114" s="40">
        <v>0</v>
      </c>
      <c r="C114" s="40">
        <v>3000</v>
      </c>
      <c r="D114" s="40">
        <v>3000</v>
      </c>
      <c r="E114" s="40">
        <v>279.2</v>
      </c>
      <c r="F114" s="40">
        <f t="shared" si="6"/>
        <v>0</v>
      </c>
      <c r="G114" s="40">
        <f t="shared" si="7"/>
        <v>9.3066666666666666</v>
      </c>
    </row>
    <row r="115" spans="1:7" ht="15" customHeight="1" x14ac:dyDescent="0.25">
      <c r="A115" s="68" t="s">
        <v>84</v>
      </c>
      <c r="B115" s="40">
        <v>0</v>
      </c>
      <c r="C115" s="40">
        <v>0</v>
      </c>
      <c r="D115" s="40">
        <v>0</v>
      </c>
      <c r="E115" s="40">
        <v>1119.73</v>
      </c>
      <c r="F115" s="40">
        <f t="shared" si="6"/>
        <v>0</v>
      </c>
      <c r="G115" s="40">
        <f t="shared" si="7"/>
        <v>0</v>
      </c>
    </row>
    <row r="116" spans="1:7" ht="15" customHeight="1" x14ac:dyDescent="0.25">
      <c r="A116" s="68" t="s">
        <v>85</v>
      </c>
      <c r="B116" s="40">
        <v>12827.1</v>
      </c>
      <c r="C116" s="40">
        <v>10000</v>
      </c>
      <c r="D116" s="40">
        <v>10000</v>
      </c>
      <c r="E116" s="40">
        <v>0</v>
      </c>
      <c r="F116" s="40">
        <f t="shared" si="6"/>
        <v>0</v>
      </c>
      <c r="G116" s="40">
        <f t="shared" si="7"/>
        <v>0</v>
      </c>
    </row>
    <row r="117" spans="1:7" ht="15" customHeight="1" x14ac:dyDescent="0.25">
      <c r="A117" s="69" t="s">
        <v>94</v>
      </c>
      <c r="B117" s="42">
        <v>39284</v>
      </c>
      <c r="C117" s="42">
        <v>0</v>
      </c>
      <c r="D117" s="42">
        <v>0</v>
      </c>
      <c r="E117" s="42">
        <v>0</v>
      </c>
      <c r="F117" s="42">
        <f t="shared" si="6"/>
        <v>0</v>
      </c>
      <c r="G117" s="42">
        <f t="shared" si="7"/>
        <v>0</v>
      </c>
    </row>
    <row r="118" spans="1:7" ht="15" customHeight="1" x14ac:dyDescent="0.25">
      <c r="A118" s="68" t="s">
        <v>12</v>
      </c>
      <c r="B118" s="40">
        <v>39284</v>
      </c>
      <c r="C118" s="40">
        <v>0</v>
      </c>
      <c r="D118" s="40">
        <v>0</v>
      </c>
      <c r="E118" s="40">
        <v>0</v>
      </c>
      <c r="F118" s="40">
        <f t="shared" si="6"/>
        <v>0</v>
      </c>
      <c r="G118" s="40">
        <f t="shared" si="7"/>
        <v>0</v>
      </c>
    </row>
    <row r="119" spans="1:7" ht="15" customHeight="1" x14ac:dyDescent="0.25">
      <c r="A119" s="68" t="s">
        <v>76</v>
      </c>
      <c r="B119" s="40">
        <v>36000</v>
      </c>
      <c r="C119" s="40">
        <v>0</v>
      </c>
      <c r="D119" s="40">
        <v>0</v>
      </c>
      <c r="E119" s="40">
        <v>0</v>
      </c>
      <c r="F119" s="40">
        <f t="shared" si="6"/>
        <v>0</v>
      </c>
      <c r="G119" s="40">
        <f t="shared" si="7"/>
        <v>0</v>
      </c>
    </row>
    <row r="120" spans="1:7" ht="15" customHeight="1" x14ac:dyDescent="0.25">
      <c r="A120" s="68" t="s">
        <v>77</v>
      </c>
      <c r="B120" s="40">
        <v>36000</v>
      </c>
      <c r="C120" s="40">
        <v>0</v>
      </c>
      <c r="D120" s="40">
        <v>0</v>
      </c>
      <c r="E120" s="40">
        <v>0</v>
      </c>
      <c r="F120" s="40">
        <f t="shared" si="6"/>
        <v>0</v>
      </c>
      <c r="G120" s="40">
        <f t="shared" si="7"/>
        <v>0</v>
      </c>
    </row>
    <row r="121" spans="1:7" ht="15" customHeight="1" x14ac:dyDescent="0.25">
      <c r="A121" s="68" t="s">
        <v>78</v>
      </c>
      <c r="B121" s="40">
        <v>36000</v>
      </c>
      <c r="C121" s="40">
        <v>0</v>
      </c>
      <c r="D121" s="40">
        <v>0</v>
      </c>
      <c r="E121" s="40">
        <v>0</v>
      </c>
      <c r="F121" s="40">
        <f t="shared" si="6"/>
        <v>0</v>
      </c>
      <c r="G121" s="40">
        <f t="shared" si="7"/>
        <v>0</v>
      </c>
    </row>
    <row r="122" spans="1:7" ht="15" customHeight="1" x14ac:dyDescent="0.25">
      <c r="A122" s="68" t="s">
        <v>79</v>
      </c>
      <c r="B122" s="40">
        <v>3284</v>
      </c>
      <c r="C122" s="40">
        <v>0</v>
      </c>
      <c r="D122" s="40">
        <v>0</v>
      </c>
      <c r="E122" s="40">
        <v>0</v>
      </c>
      <c r="F122" s="40">
        <f t="shared" si="6"/>
        <v>0</v>
      </c>
      <c r="G122" s="40">
        <f t="shared" si="7"/>
        <v>0</v>
      </c>
    </row>
    <row r="123" spans="1:7" ht="15" customHeight="1" x14ac:dyDescent="0.25">
      <c r="A123" s="68" t="s">
        <v>80</v>
      </c>
      <c r="B123" s="40">
        <v>3284</v>
      </c>
      <c r="C123" s="40">
        <v>0</v>
      </c>
      <c r="D123" s="40">
        <v>0</v>
      </c>
      <c r="E123" s="40">
        <v>0</v>
      </c>
      <c r="F123" s="40">
        <f t="shared" si="6"/>
        <v>0</v>
      </c>
      <c r="G123" s="40">
        <f t="shared" si="7"/>
        <v>0</v>
      </c>
    </row>
    <row r="124" spans="1:7" ht="15" customHeight="1" x14ac:dyDescent="0.25">
      <c r="A124" s="68" t="s">
        <v>85</v>
      </c>
      <c r="B124" s="40">
        <v>3284</v>
      </c>
      <c r="C124" s="40">
        <v>0</v>
      </c>
      <c r="D124" s="40">
        <v>0</v>
      </c>
      <c r="E124" s="40">
        <v>0</v>
      </c>
      <c r="F124" s="40">
        <f t="shared" si="6"/>
        <v>0</v>
      </c>
      <c r="G124" s="40">
        <f t="shared" si="7"/>
        <v>0</v>
      </c>
    </row>
    <row r="125" spans="1:7" ht="15" customHeight="1" x14ac:dyDescent="0.25">
      <c r="A125" s="57"/>
      <c r="B125" s="44"/>
      <c r="C125" s="44"/>
      <c r="D125" s="44"/>
      <c r="E125" s="44"/>
      <c r="F125" s="44"/>
      <c r="G125" s="44"/>
    </row>
    <row r="126" spans="1:7" ht="15" customHeight="1" x14ac:dyDescent="0.25">
      <c r="A126" s="64" t="s">
        <v>86</v>
      </c>
      <c r="B126" s="65">
        <f>B8-B30</f>
        <v>-86973.19</v>
      </c>
      <c r="C126" s="65">
        <f>C8-C30</f>
        <v>-991300</v>
      </c>
      <c r="D126" s="65">
        <f>D8-D30</f>
        <v>0</v>
      </c>
      <c r="E126" s="65">
        <f>E8-E30</f>
        <v>82738.27999999997</v>
      </c>
      <c r="F126" s="44"/>
      <c r="G126" s="44"/>
    </row>
    <row r="127" spans="1:7" ht="15" customHeight="1" x14ac:dyDescent="0.25">
      <c r="A127" s="57"/>
      <c r="B127" s="44"/>
      <c r="C127" s="44"/>
      <c r="D127" s="44"/>
      <c r="E127" s="44"/>
      <c r="F127" s="44"/>
      <c r="G127" s="44"/>
    </row>
    <row r="128" spans="1:7" ht="15" customHeight="1" x14ac:dyDescent="0.25">
      <c r="A128" s="57"/>
      <c r="B128" s="44"/>
      <c r="C128" s="44"/>
      <c r="D128" s="44"/>
      <c r="E128" s="44"/>
      <c r="F128" s="44"/>
      <c r="G128" s="44"/>
    </row>
    <row r="129" spans="1:7" ht="15" customHeight="1" x14ac:dyDescent="0.25">
      <c r="A129" s="57"/>
      <c r="B129" s="44"/>
      <c r="C129" s="44"/>
      <c r="D129" s="44"/>
      <c r="E129" s="44"/>
      <c r="F129" s="44"/>
      <c r="G129" s="44"/>
    </row>
    <row r="130" spans="1:7" ht="15" customHeight="1" x14ac:dyDescent="0.25">
      <c r="A130" s="57"/>
      <c r="B130" s="44"/>
      <c r="C130" s="44"/>
      <c r="D130" s="44"/>
      <c r="E130" s="44"/>
      <c r="F130" s="44"/>
      <c r="G130" s="44"/>
    </row>
    <row r="131" spans="1:7" ht="15" customHeight="1" x14ac:dyDescent="0.25">
      <c r="A131" s="57"/>
      <c r="B131" s="44"/>
      <c r="C131" s="44"/>
      <c r="D131" s="44"/>
      <c r="E131" s="44"/>
      <c r="F131" s="44"/>
      <c r="G131" s="44"/>
    </row>
    <row r="132" spans="1:7" ht="15" customHeight="1" x14ac:dyDescent="0.25">
      <c r="A132" s="57"/>
      <c r="B132" s="44"/>
      <c r="C132" s="44"/>
      <c r="D132" s="44"/>
      <c r="E132" s="44"/>
      <c r="F132" s="44"/>
      <c r="G132" s="44"/>
    </row>
    <row r="133" spans="1:7" ht="15" customHeight="1" x14ac:dyDescent="0.25">
      <c r="A133" s="57"/>
      <c r="B133" s="44"/>
      <c r="C133" s="44"/>
      <c r="D133" s="44"/>
      <c r="E133" s="44"/>
      <c r="F133" s="44"/>
      <c r="G133" s="44"/>
    </row>
    <row r="134" spans="1:7" ht="15" customHeight="1" x14ac:dyDescent="0.25">
      <c r="A134" s="57"/>
      <c r="B134" s="44"/>
      <c r="C134" s="44"/>
      <c r="D134" s="44"/>
      <c r="E134" s="44"/>
      <c r="F134" s="44"/>
      <c r="G134" s="44"/>
    </row>
    <row r="135" spans="1:7" ht="15" customHeight="1" x14ac:dyDescent="0.25">
      <c r="A135" s="57"/>
      <c r="B135" s="44"/>
      <c r="C135" s="44"/>
      <c r="D135" s="44"/>
      <c r="E135" s="44"/>
      <c r="F135" s="44"/>
      <c r="G135" s="44"/>
    </row>
    <row r="136" spans="1:7" ht="15" customHeight="1" x14ac:dyDescent="0.25">
      <c r="A136" s="57"/>
      <c r="B136" s="44"/>
      <c r="C136" s="44"/>
      <c r="D136" s="44"/>
      <c r="E136" s="44"/>
      <c r="F136" s="44"/>
      <c r="G136" s="44"/>
    </row>
    <row r="137" spans="1:7" ht="15" customHeight="1" x14ac:dyDescent="0.25">
      <c r="A137" s="57"/>
      <c r="B137" s="44"/>
      <c r="C137" s="44"/>
      <c r="D137" s="44"/>
      <c r="E137" s="44"/>
      <c r="F137" s="44"/>
      <c r="G137" s="44"/>
    </row>
    <row r="138" spans="1:7" ht="15" customHeight="1" x14ac:dyDescent="0.25">
      <c r="A138" s="57"/>
      <c r="B138" s="44"/>
      <c r="C138" s="44"/>
      <c r="D138" s="44"/>
      <c r="E138" s="44"/>
      <c r="F138" s="44"/>
      <c r="G138" s="44"/>
    </row>
    <row r="139" spans="1:7" ht="15" customHeight="1" x14ac:dyDescent="0.25">
      <c r="A139" s="57"/>
      <c r="B139" s="44"/>
      <c r="C139" s="44"/>
      <c r="D139" s="44"/>
      <c r="E139" s="44"/>
      <c r="F139" s="44"/>
      <c r="G139" s="44"/>
    </row>
    <row r="140" spans="1:7" ht="15" customHeight="1" x14ac:dyDescent="0.25">
      <c r="A140" s="57"/>
      <c r="B140" s="44"/>
      <c r="C140" s="44"/>
      <c r="D140" s="44"/>
      <c r="E140" s="44"/>
      <c r="F140" s="44"/>
      <c r="G140" s="44"/>
    </row>
    <row r="141" spans="1:7" ht="15" customHeight="1" x14ac:dyDescent="0.25">
      <c r="A141" s="57"/>
      <c r="B141" s="44"/>
      <c r="C141" s="44"/>
      <c r="D141" s="44"/>
      <c r="E141" s="44"/>
      <c r="F141" s="44"/>
      <c r="G141" s="44"/>
    </row>
    <row r="142" spans="1:7" ht="15" customHeight="1" x14ac:dyDescent="0.25">
      <c r="A142" s="57"/>
      <c r="B142" s="44"/>
      <c r="C142" s="44"/>
      <c r="D142" s="44"/>
      <c r="E142" s="44"/>
      <c r="F142" s="44"/>
      <c r="G142" s="44"/>
    </row>
    <row r="143" spans="1:7" ht="15" customHeight="1" x14ac:dyDescent="0.25">
      <c r="A143" s="57"/>
      <c r="B143" s="44"/>
      <c r="C143" s="44"/>
      <c r="D143" s="44"/>
      <c r="E143" s="44"/>
      <c r="F143" s="44"/>
      <c r="G143" s="44"/>
    </row>
    <row r="144" spans="1:7" ht="15" customHeight="1" x14ac:dyDescent="0.25">
      <c r="A144" s="57"/>
      <c r="B144" s="44"/>
      <c r="C144" s="44"/>
      <c r="D144" s="44"/>
      <c r="E144" s="44"/>
      <c r="F144" s="44"/>
      <c r="G144" s="44"/>
    </row>
    <row r="145" spans="1:7" ht="15" customHeight="1" x14ac:dyDescent="0.25">
      <c r="A145" s="57"/>
      <c r="B145" s="44"/>
      <c r="C145" s="44"/>
      <c r="D145" s="44"/>
      <c r="E145" s="44"/>
      <c r="F145" s="44"/>
      <c r="G145" s="44"/>
    </row>
    <row r="146" spans="1:7" ht="15" customHeight="1" x14ac:dyDescent="0.25">
      <c r="A146" s="57"/>
      <c r="B146" s="44"/>
      <c r="C146" s="44"/>
      <c r="D146" s="44"/>
      <c r="E146" s="44"/>
      <c r="F146" s="44"/>
      <c r="G146" s="44"/>
    </row>
    <row r="147" spans="1:7" ht="15" customHeight="1" x14ac:dyDescent="0.25">
      <c r="A147" s="57"/>
      <c r="B147" s="44"/>
      <c r="C147" s="44"/>
      <c r="D147" s="44"/>
      <c r="E147" s="44"/>
      <c r="F147" s="44"/>
      <c r="G147" s="44"/>
    </row>
    <row r="148" spans="1:7" ht="15" customHeight="1" x14ac:dyDescent="0.25">
      <c r="A148" s="57"/>
      <c r="B148" s="44"/>
      <c r="C148" s="44"/>
      <c r="D148" s="44"/>
      <c r="E148" s="44"/>
      <c r="F148" s="44"/>
      <c r="G148" s="44"/>
    </row>
    <row r="149" spans="1:7" ht="15" customHeight="1" x14ac:dyDescent="0.25">
      <c r="A149" s="57"/>
      <c r="B149" s="44"/>
      <c r="C149" s="44"/>
      <c r="D149" s="44"/>
      <c r="E149" s="44"/>
      <c r="F149" s="44"/>
      <c r="G149" s="44"/>
    </row>
    <row r="150" spans="1:7" ht="15" customHeight="1" x14ac:dyDescent="0.25">
      <c r="A150" s="57"/>
      <c r="B150" s="44"/>
      <c r="C150" s="44"/>
      <c r="D150" s="44"/>
      <c r="E150" s="44"/>
      <c r="F150" s="44"/>
      <c r="G150" s="44"/>
    </row>
    <row r="151" spans="1:7" ht="15" customHeight="1" x14ac:dyDescent="0.25">
      <c r="A151" s="57"/>
      <c r="B151" s="44"/>
      <c r="C151" s="44"/>
      <c r="D151" s="44"/>
      <c r="E151" s="44"/>
      <c r="F151" s="44"/>
      <c r="G151" s="44"/>
    </row>
    <row r="152" spans="1:7" ht="15" customHeight="1" x14ac:dyDescent="0.25">
      <c r="A152" s="57"/>
      <c r="B152" s="44"/>
      <c r="C152" s="44"/>
      <c r="D152" s="44"/>
      <c r="E152" s="44"/>
      <c r="F152" s="44"/>
      <c r="G152" s="44"/>
    </row>
    <row r="153" spans="1:7" ht="15" customHeight="1" x14ac:dyDescent="0.25">
      <c r="A153" s="57"/>
      <c r="B153" s="44"/>
      <c r="C153" s="44"/>
      <c r="D153" s="44"/>
      <c r="E153" s="44"/>
      <c r="F153" s="44"/>
      <c r="G153" s="44"/>
    </row>
    <row r="154" spans="1:7" ht="15" customHeight="1" x14ac:dyDescent="0.25">
      <c r="A154" s="57"/>
      <c r="B154" s="44"/>
      <c r="C154" s="44"/>
      <c r="D154" s="44"/>
      <c r="E154" s="44"/>
      <c r="F154" s="44"/>
      <c r="G154" s="44"/>
    </row>
    <row r="156" spans="1:7" ht="15" customHeight="1" x14ac:dyDescent="0.25">
      <c r="A156" s="43"/>
      <c r="B156" s="45"/>
      <c r="C156" s="45"/>
      <c r="D156" s="45"/>
      <c r="E156" s="45"/>
    </row>
  </sheetData>
  <mergeCells count="1">
    <mergeCell ref="A4:G4"/>
  </mergeCells>
  <pageMargins left="0.75" right="0.75" top="1" bottom="1" header="0.511811023622047" footer="0.511811023622047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Sažetak</vt:lpstr>
      <vt:lpstr>Račun prihoda i rashoda</vt:lpstr>
      <vt:lpstr>Prihodi i rashodi izvorima</vt:lpstr>
      <vt:lpstr>Rashodi prema funkcijskoj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Azil Dubrovnik</cp:lastModifiedBy>
  <cp:revision>0</cp:revision>
  <cp:lastPrinted>2026-07-28T08:01:07Z</cp:lastPrinted>
  <dcterms:created xsi:type="dcterms:W3CDTF">2026-07-23T14:37:58Z</dcterms:created>
  <dcterms:modified xsi:type="dcterms:W3CDTF">2026-07-30T09:39:19Z</dcterms:modified>
  <dc:language>en-US</dc:language>
</cp:coreProperties>
</file>