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9966D3B4-DEF0-4BD6-9FE5-D6D4AB2B6E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BALANS REDOVNA " sheetId="12" r:id="rId1"/>
    <sheet name="PLAN PRIHODA " sheetId="13" r:id="rId2"/>
    <sheet name="UKUPNO PO IZVORIMA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12" l="1"/>
  <c r="W15" i="12"/>
  <c r="X15" i="12"/>
  <c r="K10" i="12"/>
  <c r="L22" i="12"/>
  <c r="E30" i="12"/>
  <c r="D30" i="12"/>
  <c r="F98" i="12"/>
  <c r="E98" i="12"/>
  <c r="D98" i="12"/>
  <c r="E79" i="12"/>
  <c r="D79" i="12"/>
  <c r="F74" i="12"/>
  <c r="F38" i="12"/>
  <c r="E19" i="12"/>
  <c r="D19" i="12"/>
  <c r="E7" i="14"/>
  <c r="D7" i="14"/>
  <c r="C7" i="14"/>
  <c r="B7" i="14"/>
  <c r="F6" i="14"/>
  <c r="H16" i="13"/>
  <c r="F16" i="13"/>
  <c r="E16" i="13"/>
  <c r="D16" i="13"/>
  <c r="C16" i="13"/>
  <c r="B16" i="13"/>
  <c r="F7" i="14" l="1"/>
  <c r="B17" i="13"/>
  <c r="AD11" i="12" l="1"/>
  <c r="F75" i="12" l="1"/>
  <c r="F86" i="12"/>
  <c r="R21" i="12" l="1"/>
  <c r="R20" i="12" s="1"/>
  <c r="Q21" i="12"/>
  <c r="Q20" i="12" s="1"/>
  <c r="Q16" i="12"/>
  <c r="J10" i="12"/>
  <c r="F85" i="12"/>
  <c r="D12" i="12"/>
  <c r="AC10" i="12" l="1"/>
  <c r="AC9" i="12" s="1"/>
  <c r="AC8" i="12" s="1"/>
  <c r="AD10" i="12"/>
  <c r="AD9" i="12" s="1"/>
  <c r="AD8" i="12" s="1"/>
  <c r="W11" i="12"/>
  <c r="V11" i="12"/>
  <c r="X12" i="12"/>
  <c r="X11" i="12" s="1"/>
  <c r="L13" i="12"/>
  <c r="L11" i="12"/>
  <c r="L29" i="12" l="1"/>
  <c r="L43" i="12" l="1"/>
  <c r="L44" i="12"/>
  <c r="L47" i="12"/>
  <c r="L46" i="12"/>
  <c r="L32" i="12"/>
  <c r="L30" i="12"/>
  <c r="L14" i="12"/>
  <c r="F32" i="12"/>
  <c r="P21" i="12"/>
  <c r="P20" i="12" s="1"/>
  <c r="L12" i="12" l="1"/>
  <c r="L10" i="12" s="1"/>
  <c r="J15" i="12"/>
  <c r="K15" i="12"/>
  <c r="P16" i="12" l="1"/>
  <c r="R16" i="12"/>
  <c r="E12" i="12" l="1"/>
  <c r="F28" i="12"/>
  <c r="E46" i="12" l="1"/>
  <c r="F65" i="12"/>
  <c r="F80" i="12" l="1"/>
  <c r="K35" i="12" l="1"/>
  <c r="J35" i="12"/>
  <c r="L36" i="12"/>
  <c r="L33" i="12"/>
  <c r="L27" i="12"/>
  <c r="L16" i="12"/>
  <c r="F96" i="12" l="1"/>
  <c r="D46" i="12"/>
  <c r="D76" i="12"/>
  <c r="E76" i="12"/>
  <c r="F78" i="12"/>
  <c r="F77" i="12"/>
  <c r="F70" i="12"/>
  <c r="F69" i="12"/>
  <c r="F67" i="12"/>
  <c r="F63" i="12"/>
  <c r="F61" i="12"/>
  <c r="F56" i="12"/>
  <c r="F51" i="12"/>
  <c r="F49" i="12"/>
  <c r="F15" i="12"/>
  <c r="F76" i="12" l="1"/>
  <c r="J42" i="12"/>
  <c r="K42" i="12"/>
  <c r="L45" i="12"/>
  <c r="L26" i="12"/>
  <c r="L42" i="12" l="1"/>
  <c r="L18" i="12"/>
  <c r="L19" i="12"/>
  <c r="E23" i="12"/>
  <c r="D23" i="12"/>
  <c r="Q10" i="12"/>
  <c r="W10" i="12" s="1"/>
  <c r="Q9" i="12" l="1"/>
  <c r="AB10" i="12"/>
  <c r="AB9" i="12" s="1"/>
  <c r="AB8" i="12" s="1"/>
  <c r="X14" i="12"/>
  <c r="X13" i="12" s="1"/>
  <c r="W14" i="12"/>
  <c r="W13" i="12" s="1"/>
  <c r="V14" i="12"/>
  <c r="V13" i="12" s="1"/>
  <c r="L31" i="12"/>
  <c r="L25" i="12"/>
  <c r="K23" i="12"/>
  <c r="K9" i="12" s="1"/>
  <c r="L40" i="12"/>
  <c r="F52" i="12"/>
  <c r="L24" i="12"/>
  <c r="W9" i="12" l="1"/>
  <c r="W8" i="12"/>
  <c r="R15" i="12" l="1"/>
  <c r="L39" i="12" l="1"/>
  <c r="L38" i="12" s="1"/>
  <c r="K39" i="12"/>
  <c r="K38" i="12" s="1"/>
  <c r="J39" i="12"/>
  <c r="J38" i="12" s="1"/>
  <c r="I37" i="12" l="1"/>
  <c r="E90" i="12"/>
  <c r="E89" i="12" s="1"/>
  <c r="D90" i="12"/>
  <c r="D89" i="12" s="1"/>
  <c r="F81" i="12"/>
  <c r="F94" i="12" l="1"/>
  <c r="Q13" i="12"/>
  <c r="Q12" i="12" s="1"/>
  <c r="Q8" i="12" s="1"/>
  <c r="P13" i="12"/>
  <c r="P12" i="12" s="1"/>
  <c r="R11" i="12"/>
  <c r="P10" i="12"/>
  <c r="K41" i="12"/>
  <c r="J41" i="12"/>
  <c r="L35" i="12"/>
  <c r="L34" i="12"/>
  <c r="L23" i="12" s="1"/>
  <c r="J23" i="12"/>
  <c r="J9" i="12" s="1"/>
  <c r="L20" i="12"/>
  <c r="L17" i="12"/>
  <c r="E10" i="12"/>
  <c r="D22" i="12"/>
  <c r="D93" i="12"/>
  <c r="D92" i="12" s="1"/>
  <c r="D10" i="12"/>
  <c r="E22" i="12"/>
  <c r="E93" i="12"/>
  <c r="E92" i="12" s="1"/>
  <c r="F24" i="12"/>
  <c r="F25" i="12"/>
  <c r="F26" i="12"/>
  <c r="F27" i="12"/>
  <c r="F29" i="12"/>
  <c r="F35" i="12"/>
  <c r="F31" i="12"/>
  <c r="F33" i="12"/>
  <c r="F34" i="12"/>
  <c r="F37" i="12"/>
  <c r="F39" i="12"/>
  <c r="F42" i="12"/>
  <c r="F43" i="12"/>
  <c r="F48" i="12"/>
  <c r="F57" i="12"/>
  <c r="F71" i="12"/>
  <c r="F72" i="12"/>
  <c r="F73" i="12"/>
  <c r="F47" i="12"/>
  <c r="F50" i="12"/>
  <c r="F53" i="12"/>
  <c r="F54" i="12"/>
  <c r="F55" i="12"/>
  <c r="F58" i="12"/>
  <c r="F59" i="12"/>
  <c r="F60" i="12"/>
  <c r="F62" i="12"/>
  <c r="F66" i="12"/>
  <c r="F82" i="12"/>
  <c r="F83" i="12"/>
  <c r="F84" i="12"/>
  <c r="F95" i="12"/>
  <c r="F10" i="12"/>
  <c r="F17" i="12"/>
  <c r="F21" i="12"/>
  <c r="F19" i="12" s="1"/>
  <c r="F90" i="12"/>
  <c r="F89" i="12" s="1"/>
  <c r="F79" i="12" l="1"/>
  <c r="L15" i="12"/>
  <c r="L9" i="12" s="1"/>
  <c r="P9" i="12"/>
  <c r="V9" i="12" s="1"/>
  <c r="V8" i="12" s="1"/>
  <c r="V10" i="12"/>
  <c r="F30" i="12"/>
  <c r="F23" i="12"/>
  <c r="F12" i="12"/>
  <c r="F9" i="12" s="1"/>
  <c r="J8" i="12"/>
  <c r="K8" i="12"/>
  <c r="F46" i="12"/>
  <c r="R10" i="12"/>
  <c r="E9" i="12"/>
  <c r="F93" i="12"/>
  <c r="F92" i="12" s="1"/>
  <c r="D9" i="12"/>
  <c r="D8" i="12" s="1"/>
  <c r="R13" i="12"/>
  <c r="L41" i="12"/>
  <c r="F22" i="12" l="1"/>
  <c r="F8" i="12" s="1"/>
  <c r="P8" i="12"/>
  <c r="R9" i="12"/>
  <c r="X9" i="12" s="1"/>
  <c r="X8" i="12" s="1"/>
  <c r="X10" i="12"/>
  <c r="L8" i="12"/>
  <c r="E8" i="12"/>
  <c r="R12" i="12"/>
  <c r="R8" i="12" s="1"/>
</calcChain>
</file>

<file path=xl/sharedStrings.xml><?xml version="1.0" encoding="utf-8"?>
<sst xmlns="http://schemas.openxmlformats.org/spreadsheetml/2006/main" count="224" uniqueCount="140">
  <si>
    <t>PLAĆE ZA ZAPOSLENE</t>
  </si>
  <si>
    <t>OSTALI RASHODI ZA ZAPOSLENE</t>
  </si>
  <si>
    <t>UREDSKI MATERIJAL</t>
  </si>
  <si>
    <t>ARHIVSKI MATERIJAL</t>
  </si>
  <si>
    <t>ROBA</t>
  </si>
  <si>
    <t>ELEKTRIČNA ENERGIJA</t>
  </si>
  <si>
    <t>SITNI INVENTAR</t>
  </si>
  <si>
    <t>ELEKTRONSKI MEDIJI</t>
  </si>
  <si>
    <t>TISAK</t>
  </si>
  <si>
    <t>OSTALE USLUGE PROMIDŽBE I INFORMIRANJA</t>
  </si>
  <si>
    <t>OPSKRBA VODOM</t>
  </si>
  <si>
    <t>OSTALE KOMUNALNE USLUGE</t>
  </si>
  <si>
    <t>AUTORSKI HONORARI</t>
  </si>
  <si>
    <t>UGOVORI O DJELU</t>
  </si>
  <si>
    <t>OSTALE RAČUNALNE USLUGE</t>
  </si>
  <si>
    <t>OSTALE NESPOMENUTE USLUGE</t>
  </si>
  <si>
    <t>REPREZENTACIJA</t>
  </si>
  <si>
    <t>USLUGE PLATNOG PROMETA</t>
  </si>
  <si>
    <t>OPREMA</t>
  </si>
  <si>
    <t>RASHODI ZA ZAPOSLENE</t>
  </si>
  <si>
    <t>MATERIJALNI RASHODI</t>
  </si>
  <si>
    <t>FINANCIJSKI RASHODI</t>
  </si>
  <si>
    <t>RASHODI ZA NABAVU NEFINANCIJSKE IMOVINE</t>
  </si>
  <si>
    <t>OSTALE USLUGE ZA KOMUNIKACIJU I PRIJEVOZ</t>
  </si>
  <si>
    <t>IZVOR FINANCIRANJA  11</t>
  </si>
  <si>
    <t>IZVOR FINANCIRANJA  25</t>
  </si>
  <si>
    <t>IZVOR FINANCIRANJA  29</t>
  </si>
  <si>
    <t>TUZEMNE ČLANARINE</t>
  </si>
  <si>
    <t>Aktivnost: ADMINISTRACIJA I UPRAVLJANJE</t>
  </si>
  <si>
    <t>Program: REDOVNA DJELATNOST    119001</t>
  </si>
  <si>
    <t>3+4</t>
  </si>
  <si>
    <t>RASHODI POSLOVANJA</t>
  </si>
  <si>
    <t>RASHODI POSLOVANJA + RASHODI ZA NABAVU NEFINANCIJSKE IMOVINE</t>
  </si>
  <si>
    <t>NAZIV</t>
  </si>
  <si>
    <t>PLAĆE (BRUTO)</t>
  </si>
  <si>
    <t>DOPRINOSI NA PLAĆE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</si>
  <si>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</si>
  <si>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</si>
  <si>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</si>
  <si>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</si>
  <si>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</si>
  <si>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POSTROJENJA I OPREMA</t>
  </si>
  <si>
    <t>RAČUN</t>
  </si>
  <si>
    <t>NAKNADE ZA PRIJEVOZ NA POSAO I S POSLA</t>
  </si>
  <si>
    <t>SEMINARI, SAVJETOVANJA I SIMPOZIJI</t>
  </si>
  <si>
    <t>LITERATURA (publikacije, časopisi, glasila, knjige i ostalo)</t>
  </si>
  <si>
    <t>MATERIJAL I SREDSTVA ZA ČIŠĆENJE I ODRŽAVANJE</t>
  </si>
  <si>
    <t>OSTALI MATERIJAL ZA POTREBE REDOVNOG POSLOVANJA</t>
  </si>
  <si>
    <t>OSTALI MATERIJAL I DIJELOVI ZA TEKUĆE I INVESTICIJSKO ODRŽAVANJE</t>
  </si>
  <si>
    <t>USLUGE TELEFONA, TELEFAKSA</t>
  </si>
  <si>
    <t>POŠTARINA (pisma, tiskanice i sl.)</t>
  </si>
  <si>
    <t>USLUGE TEKUĆEG I INVESTICIJSKOG ODRŽAVANJA GRAĐEVINSKIH OBJEKATA</t>
  </si>
  <si>
    <t>IZNOŠENJE I ODVOZ SMEĆA</t>
  </si>
  <si>
    <t>USLUGE ODVJETNIKA I PRAVNOG SAVJETOVANJA</t>
  </si>
  <si>
    <t>PREMIJE OSIGURANJA PRIJEVOZNIH SREDSTAVA</t>
  </si>
  <si>
    <t>OSTALI FINANCIJSKI RASHODI</t>
  </si>
  <si>
    <t xml:space="preserve">PLAĆE </t>
  </si>
  <si>
    <t>NAKNADE ZA BOLEST, INVALIDNOST I SMRTNI SLUČAJ</t>
  </si>
  <si>
    <t>REGRES ZA GODIŠNJI ODMOR</t>
  </si>
  <si>
    <t>OSTALI NENAVEDENI RASHODI ZA ZAPOSLENE</t>
  </si>
  <si>
    <t>DOPRINOSI ZA OBAVEZNO ZDRAVSTVENO OSIGURANJE</t>
  </si>
  <si>
    <t>DNEVNICE ZA SLUŽBENI PUT U ZEMLJI</t>
  </si>
  <si>
    <t>NAKNADE ZA SMJEŠTAJ NA SLUŽBENOM PUTU U ZEMLJI</t>
  </si>
  <si>
    <t>NAKNADE ZA PRIJEVOZ NA SLUŽBENOM PUTU U ZEMLJI</t>
  </si>
  <si>
    <t>MATERIJAL ZA HIGIJENSKE POTREBE I NJEGU</t>
  </si>
  <si>
    <t>OSTALE USLUGE TEKUĆEG I INVESTICIJSKOG ODRŽAVANJA</t>
  </si>
  <si>
    <t>GRAFIČKE I TISKARSKE USLUGE, USLUGE KOPIRANJA I UVEZIVANJA I SLIČNO</t>
  </si>
  <si>
    <t>RAČUNALA I RAČUNALNA OPREMA</t>
  </si>
  <si>
    <t>OSTALA UREDSKA OPREMA</t>
  </si>
  <si>
    <t>PROMIDŽBENI MATERIJAL</t>
  </si>
  <si>
    <t>MOTORNI BENZIN I DIZEL GORIVO</t>
  </si>
  <si>
    <t>OSTALE USLUGE TEKUĆEG I INVESTICIJSKOG ODRŽAVANJA PRIJEVOZNIH SREDSTAVA</t>
  </si>
  <si>
    <t>OSTALE USLUGE TEKUĆEG I INVESTICIJSKOG ODRŽAVANJA POSTROJENJA I OPREME</t>
  </si>
  <si>
    <t>IZVOR FINANCIRANJA  55 DONACIJE</t>
  </si>
  <si>
    <t>USLUGE TEKUĆEG I INVESTICIJSKOG ODRŽAVANJA POSTROJENJE I OPREME</t>
  </si>
  <si>
    <t>NAGRADE</t>
  </si>
  <si>
    <t>MATERJAL I SREDSTVA ZA ČIŠĆENJE I ODRŽAVANJE</t>
  </si>
  <si>
    <t xml:space="preserve">OSTALI MATERIJAL ZA POTREBE REDOVNOG POSLOVANJA </t>
  </si>
  <si>
    <t>REBALANS I.</t>
  </si>
  <si>
    <t xml:space="preserve">SITNI INVENTAR </t>
  </si>
  <si>
    <t>OSTALE USLUGE TEKUĆEG I  INVESTICIJSKOG ODRŽAVANJA</t>
  </si>
  <si>
    <t>UREDSKI NAMJEŠTAJ</t>
  </si>
  <si>
    <t xml:space="preserve">RAČUNALA I RAČUNALNA OPREMA </t>
  </si>
  <si>
    <t>DAROVI</t>
  </si>
  <si>
    <t>OSTALE USLUGE ZA KOMUNIKACIJU I PIJEVOZ</t>
  </si>
  <si>
    <t>USLUGE TEKUĆEG I INVESTICIJSKOG ODRŽAVANJA POSTRJENJA I OPREME</t>
  </si>
  <si>
    <t>PROMIDŽBENI PROGRAM</t>
  </si>
  <si>
    <t>ZAKUPNINE I NAJAMNINE ZA PRIJEVOZNA SREDSTVA</t>
  </si>
  <si>
    <t>OBVEZNI I PREVENTIVNI ZDRASTVENI PREGLEDI ZAPOSLENIKA</t>
  </si>
  <si>
    <t>USLUGE AGENCIJA, STUDENTSKOG SEVISA</t>
  </si>
  <si>
    <t>OSTALE INTELEKTUALNE USLUGE</t>
  </si>
  <si>
    <t>NAKNADA TROŠKOVA SLUŽBENOG PUTA</t>
  </si>
  <si>
    <t>NAKNADA OSTALIH TRPŠKOVA</t>
  </si>
  <si>
    <t>NAKNADA ZA RAD ČLANOVIMA UPRAVNIH VIJEĆA</t>
  </si>
  <si>
    <t>GRAFIČKE I TISKARSKE USLUGE, USLUGE KOPIRANJA I UVEZVANJ I SLIČNO</t>
  </si>
  <si>
    <t>OSTALE ZDRASTVENE I VETERINASKE USLUGE</t>
  </si>
  <si>
    <t>TEČAJEVI I STRUČNI ISPITI</t>
  </si>
  <si>
    <t>IZVOR FINANCIRANJA  55 POMOĆI</t>
  </si>
  <si>
    <t>RAZLIKA</t>
  </si>
  <si>
    <t>RADNA I ZAŠTITNA ODJEĆA</t>
  </si>
  <si>
    <t>OPREMA ZA CIVILNU ZAŠTITU</t>
  </si>
  <si>
    <t>PLAN</t>
  </si>
  <si>
    <t>OTPREMNINE</t>
  </si>
  <si>
    <t>SUDSKE PRISTOJBE</t>
  </si>
  <si>
    <t>JAVNOBILJEŽNIČKE PRISTOJBE</t>
  </si>
  <si>
    <t>UREDSKA OPREMA</t>
  </si>
  <si>
    <t>REBALANS I</t>
  </si>
  <si>
    <t>PLAN PRIHODA I PRIMITAKA ZA REBALANS I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</si>
  <si>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</si>
  <si>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</si>
  <si>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</si>
  <si>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</si>
  <si>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Višak prihoda</t>
  </si>
  <si>
    <t>Pomoći</t>
  </si>
  <si>
    <t xml:space="preserve">Donacije </t>
  </si>
  <si>
    <t>Prihodi od prodaje  nefinancijske imovine i nadoknade šteta s osnova osiguranja</t>
  </si>
  <si>
    <t>Namjenski primici od zaduživanja</t>
  </si>
  <si>
    <t>Ukupno (po izvorima)</t>
  </si>
  <si>
    <t xml:space="preserve">RASHODI </t>
  </si>
  <si>
    <t>ukupno</t>
  </si>
  <si>
    <t>redovna</t>
  </si>
  <si>
    <t>SKLONIŠTE ZA NEZBRINUTE ŽIVOTINJE DUBROVNIK</t>
  </si>
  <si>
    <t>DOPRINOSI ZA MIROVINSKO OSIGURANJE</t>
  </si>
  <si>
    <t>NAMIRNICE ( HRANA ZA PSE)</t>
  </si>
  <si>
    <t>LJEKOVI</t>
  </si>
  <si>
    <t>MATERIJAL I DIJELOVI ZA TEKUĆE I INVESTICIJSKO ODRŽAVANJE TRANSPORTNIH SREDSTAVA</t>
  </si>
  <si>
    <t>AUTO GUME</t>
  </si>
  <si>
    <t>ZAKUPNINE ZA ZEMLJIŠTA</t>
  </si>
  <si>
    <t>VETERINARSKE USLUGE</t>
  </si>
  <si>
    <t>USLUGE PRI REGISTRACIJI PRIJEVOZNIH SREDSTAVA</t>
  </si>
  <si>
    <t>USLUGE ČIŠĆENJA,PRANJA I SL.</t>
  </si>
  <si>
    <t>PREMIJE OSIGURANJA ZAPOSLENIH</t>
  </si>
  <si>
    <t>OSTALE PRISTOJBE I NAKNADE</t>
  </si>
  <si>
    <t>USLUGE BANAKA</t>
  </si>
  <si>
    <t>OPREMA ZA PROTUPOŽARNU ZAŠTITU</t>
  </si>
  <si>
    <t>PRIJEVOZNA SREDSTVA</t>
  </si>
  <si>
    <t>OSOBNI AUTOMOBIL</t>
  </si>
  <si>
    <t>SLUŽBENA I RADNA ZAŠTITNA ODJEĆA I OBUĆA</t>
  </si>
  <si>
    <t>Ukupno prihodi i primici za 2024.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</si>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</sst>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name val="Arial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3" tint="-0.499984740745262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Arial Black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>
        <fgColor rgb="FF0070C0"/>
        <bgColor theme="6" tint="0.59999389629810485"/>
      </patternFill>
    </fill>
    <fill>
      <patternFill patternType="solid">
        <fgColor theme="9" tint="0.79998168889431442"/>
        <bgColor indexed="64"/>
      </patternFill>
    </fill>
    <fill>
      <patternFill patternType="gray0625">
        <fgColor rgb="FF0070C0"/>
        <bgColor theme="9" tint="0.79998168889431442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/>
    <xf numFmtId="0" fontId="19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0" fontId="10" fillId="4" borderId="0" xfId="0" applyFont="1" applyFill="1"/>
    <xf numFmtId="0" fontId="0" fillId="4" borderId="0" xfId="0" applyFill="1"/>
    <xf numFmtId="3" fontId="12" fillId="4" borderId="0" xfId="0" applyNumberFormat="1" applyFont="1" applyFill="1" applyAlignment="1">
      <alignment vertical="center"/>
    </xf>
    <xf numFmtId="3" fontId="4" fillId="4" borderId="0" xfId="0" applyNumberFormat="1" applyFont="1" applyFill="1" applyAlignment="1">
      <alignment vertical="center"/>
    </xf>
    <xf numFmtId="3" fontId="2" fillId="4" borderId="0" xfId="0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3" fontId="7" fillId="4" borderId="0" xfId="0" applyNumberFormat="1" applyFont="1" applyFill="1" applyAlignment="1">
      <alignment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vertical="center" wrapText="1"/>
    </xf>
    <xf numFmtId="3" fontId="7" fillId="4" borderId="22" xfId="0" applyNumberFormat="1" applyFont="1" applyFill="1" applyBorder="1" applyAlignment="1">
      <alignment vertical="center"/>
    </xf>
    <xf numFmtId="1" fontId="6" fillId="0" borderId="0" xfId="0" applyNumberFormat="1" applyFont="1" applyAlignment="1">
      <alignment wrapText="1"/>
    </xf>
    <xf numFmtId="0" fontId="6" fillId="0" borderId="0" xfId="0" applyFont="1"/>
    <xf numFmtId="1" fontId="21" fillId="5" borderId="23" xfId="0" applyNumberFormat="1" applyFont="1" applyFill="1" applyBorder="1" applyAlignment="1">
      <alignment horizontal="right" vertical="top" wrapText="1"/>
    </xf>
    <xf numFmtId="1" fontId="21" fillId="5" borderId="7" xfId="0" applyNumberFormat="1" applyFont="1" applyFill="1" applyBorder="1" applyAlignment="1">
      <alignment horizontal="left" wrapText="1"/>
    </xf>
    <xf numFmtId="0" fontId="21" fillId="0" borderId="19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left" wrapText="1"/>
    </xf>
    <xf numFmtId="3" fontId="6" fillId="0" borderId="27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/>
    <xf numFmtId="3" fontId="6" fillId="0" borderId="28" xfId="0" applyNumberFormat="1" applyFont="1" applyBorder="1" applyAlignment="1">
      <alignment horizontal="center" wrapText="1"/>
    </xf>
    <xf numFmtId="3" fontId="6" fillId="0" borderId="28" xfId="0" applyNumberFormat="1" applyFont="1" applyBorder="1" applyAlignment="1">
      <alignment horizontal="right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left" wrapText="1"/>
    </xf>
    <xf numFmtId="3" fontId="6" fillId="0" borderId="32" xfId="0" applyNumberFormat="1" applyFont="1" applyBorder="1"/>
    <xf numFmtId="3" fontId="6" fillId="0" borderId="33" xfId="0" applyNumberFormat="1" applyFont="1" applyBorder="1"/>
    <xf numFmtId="3" fontId="6" fillId="0" borderId="34" xfId="0" applyNumberFormat="1" applyFont="1" applyBorder="1"/>
    <xf numFmtId="3" fontId="6" fillId="0" borderId="35" xfId="0" applyNumberFormat="1" applyFont="1" applyBorder="1"/>
    <xf numFmtId="1" fontId="6" fillId="0" borderId="13" xfId="0" applyNumberFormat="1" applyFont="1" applyBorder="1" applyAlignment="1">
      <alignment wrapText="1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1" fontId="21" fillId="0" borderId="2" xfId="0" applyNumberFormat="1" applyFont="1" applyBorder="1" applyAlignment="1">
      <alignment wrapText="1"/>
    </xf>
    <xf numFmtId="3" fontId="6" fillId="0" borderId="2" xfId="0" applyNumberFormat="1" applyFont="1" applyBorder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/>
    <xf numFmtId="0" fontId="6" fillId="0" borderId="0" xfId="0" applyFont="1" applyAlignment="1">
      <alignment horizontal="right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0" xfId="2"/>
    <xf numFmtId="0" fontId="25" fillId="0" borderId="22" xfId="2" applyFont="1" applyBorder="1"/>
    <xf numFmtId="4" fontId="19" fillId="0" borderId="22" xfId="2" applyNumberFormat="1" applyBorder="1"/>
    <xf numFmtId="4" fontId="19" fillId="0" borderId="0" xfId="2" applyNumberFormat="1"/>
    <xf numFmtId="0" fontId="12" fillId="6" borderId="22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left" wrapText="1"/>
    </xf>
    <xf numFmtId="3" fontId="12" fillId="6" borderId="22" xfId="0" applyNumberFormat="1" applyFont="1" applyFill="1" applyBorder="1" applyAlignment="1">
      <alignment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vertical="center" wrapText="1"/>
    </xf>
    <xf numFmtId="3" fontId="4" fillId="8" borderId="22" xfId="0" applyNumberFormat="1" applyFont="1" applyFill="1" applyBorder="1" applyAlignment="1">
      <alignment vertical="center"/>
    </xf>
    <xf numFmtId="0" fontId="5" fillId="4" borderId="22" xfId="0" applyFont="1" applyFill="1" applyBorder="1" applyAlignment="1">
      <alignment horizontal="center"/>
    </xf>
    <xf numFmtId="3" fontId="2" fillId="4" borderId="22" xfId="0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vertical="center" wrapText="1"/>
    </xf>
    <xf numFmtId="3" fontId="6" fillId="2" borderId="22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vertical="center" wrapText="1"/>
    </xf>
    <xf numFmtId="3" fontId="2" fillId="0" borderId="22" xfId="0" applyNumberFormat="1" applyFont="1" applyBorder="1" applyAlignment="1">
      <alignment vertical="center"/>
    </xf>
    <xf numFmtId="0" fontId="3" fillId="8" borderId="22" xfId="0" applyFont="1" applyFill="1" applyBorder="1" applyAlignment="1">
      <alignment horizontal="center"/>
    </xf>
    <xf numFmtId="3" fontId="18" fillId="8" borderId="22" xfId="0" applyNumberFormat="1" applyFont="1" applyFill="1" applyBorder="1" applyAlignment="1">
      <alignment vertical="center"/>
    </xf>
    <xf numFmtId="0" fontId="12" fillId="8" borderId="22" xfId="0" applyFont="1" applyFill="1" applyBorder="1" applyAlignment="1">
      <alignment horizontal="center"/>
    </xf>
    <xf numFmtId="0" fontId="12" fillId="8" borderId="22" xfId="0" applyFont="1" applyFill="1" applyBorder="1" applyAlignment="1">
      <alignment vertical="center" wrapText="1"/>
    </xf>
    <xf numFmtId="3" fontId="12" fillId="8" borderId="22" xfId="0" applyNumberFormat="1" applyFont="1" applyFill="1" applyBorder="1" applyAlignment="1">
      <alignment vertical="center"/>
    </xf>
    <xf numFmtId="49" fontId="14" fillId="7" borderId="22" xfId="0" applyNumberFormat="1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 wrapText="1"/>
    </xf>
    <xf numFmtId="3" fontId="14" fillId="7" borderId="22" xfId="0" applyNumberFormat="1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3" fontId="11" fillId="6" borderId="22" xfId="0" applyNumberFormat="1" applyFont="1" applyFill="1" applyBorder="1" applyAlignment="1">
      <alignment vertical="center"/>
    </xf>
    <xf numFmtId="0" fontId="15" fillId="0" borderId="0" xfId="0" applyFont="1"/>
    <xf numFmtId="3" fontId="11" fillId="4" borderId="0" xfId="0" applyNumberFormat="1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2" fillId="8" borderId="22" xfId="0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vertical="center"/>
    </xf>
    <xf numFmtId="49" fontId="14" fillId="9" borderId="22" xfId="0" applyNumberFormat="1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 wrapText="1"/>
    </xf>
    <xf numFmtId="3" fontId="14" fillId="9" borderId="22" xfId="0" applyNumberFormat="1" applyFont="1" applyFill="1" applyBorder="1" applyAlignment="1">
      <alignment horizontal="right" vertical="center" wrapText="1"/>
    </xf>
    <xf numFmtId="3" fontId="18" fillId="4" borderId="22" xfId="0" applyNumberFormat="1" applyFont="1" applyFill="1" applyBorder="1" applyAlignment="1">
      <alignment vertical="center"/>
    </xf>
    <xf numFmtId="3" fontId="18" fillId="2" borderId="22" xfId="0" applyNumberFormat="1" applyFont="1" applyFill="1" applyBorder="1" applyAlignment="1">
      <alignment vertical="center"/>
    </xf>
    <xf numFmtId="0" fontId="26" fillId="0" borderId="22" xfId="0" applyFont="1" applyBorder="1" applyAlignment="1">
      <alignment horizontal="center"/>
    </xf>
    <xf numFmtId="0" fontId="26" fillId="0" borderId="22" xfId="0" applyFont="1" applyBorder="1"/>
    <xf numFmtId="0" fontId="27" fillId="8" borderId="22" xfId="0" applyFont="1" applyFill="1" applyBorder="1" applyAlignment="1">
      <alignment horizontal="center"/>
    </xf>
    <xf numFmtId="0" fontId="27" fillId="8" borderId="22" xfId="0" applyFont="1" applyFill="1" applyBorder="1"/>
    <xf numFmtId="1" fontId="28" fillId="8" borderId="22" xfId="0" applyNumberFormat="1" applyFont="1" applyFill="1" applyBorder="1" applyAlignment="1">
      <alignment horizontal="right"/>
    </xf>
    <xf numFmtId="1" fontId="17" fillId="0" borderId="22" xfId="0" applyNumberFormat="1" applyFont="1" applyBorder="1" applyAlignment="1">
      <alignment horizontal="right"/>
    </xf>
    <xf numFmtId="0" fontId="25" fillId="8" borderId="22" xfId="2" applyFont="1" applyFill="1" applyBorder="1"/>
    <xf numFmtId="4" fontId="25" fillId="8" borderId="22" xfId="2" applyNumberFormat="1" applyFont="1" applyFill="1" applyBorder="1"/>
    <xf numFmtId="0" fontId="25" fillId="6" borderId="22" xfId="2" applyFont="1" applyFill="1" applyBorder="1" applyAlignment="1">
      <alignment horizontal="center"/>
    </xf>
    <xf numFmtId="0" fontId="14" fillId="6" borderId="17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6" borderId="12" xfId="1" applyFont="1" applyFill="1" applyBorder="1" applyAlignment="1">
      <alignment horizontal="center"/>
    </xf>
    <xf numFmtId="0" fontId="14" fillId="6" borderId="18" xfId="1" applyFont="1" applyFill="1" applyBorder="1" applyAlignment="1">
      <alignment horizontal="center"/>
    </xf>
    <xf numFmtId="0" fontId="14" fillId="6" borderId="14" xfId="1" applyFont="1" applyFill="1" applyBorder="1" applyAlignment="1">
      <alignment horizontal="center"/>
    </xf>
    <xf numFmtId="0" fontId="14" fillId="6" borderId="10" xfId="1" applyFont="1" applyFill="1" applyBorder="1" applyAlignment="1">
      <alignment horizontal="center"/>
    </xf>
    <xf numFmtId="0" fontId="16" fillId="6" borderId="3" xfId="1" applyFont="1" applyFill="1" applyBorder="1" applyAlignment="1">
      <alignment horizontal="center"/>
    </xf>
    <xf numFmtId="0" fontId="16" fillId="6" borderId="1" xfId="1" applyFont="1" applyFill="1" applyBorder="1" applyAlignment="1">
      <alignment horizontal="center"/>
    </xf>
    <xf numFmtId="0" fontId="16" fillId="6" borderId="4" xfId="1" applyFont="1" applyFill="1" applyBorder="1" applyAlignment="1">
      <alignment horizontal="center"/>
    </xf>
    <xf numFmtId="0" fontId="14" fillId="6" borderId="5" xfId="1" applyFont="1" applyFill="1" applyBorder="1" applyAlignment="1">
      <alignment horizontal="center"/>
    </xf>
    <xf numFmtId="0" fontId="14" fillId="6" borderId="6" xfId="1" applyFont="1" applyFill="1" applyBorder="1" applyAlignment="1">
      <alignment horizontal="center"/>
    </xf>
    <xf numFmtId="0" fontId="14" fillId="6" borderId="7" xfId="1" applyFont="1" applyFill="1" applyBorder="1" applyAlignment="1">
      <alignment horizontal="center"/>
    </xf>
    <xf numFmtId="0" fontId="14" fillId="6" borderId="9" xfId="1" applyFont="1" applyFill="1" applyBorder="1" applyAlignment="1">
      <alignment horizontal="center"/>
    </xf>
    <xf numFmtId="0" fontId="14" fillId="6" borderId="8" xfId="1" applyFont="1" applyFill="1" applyBorder="1" applyAlignment="1">
      <alignment horizontal="center"/>
    </xf>
    <xf numFmtId="0" fontId="16" fillId="6" borderId="15" xfId="1" applyFont="1" applyFill="1" applyBorder="1" applyAlignment="1">
      <alignment horizontal="center"/>
    </xf>
    <xf numFmtId="0" fontId="16" fillId="6" borderId="11" xfId="1" applyFont="1" applyFill="1" applyBorder="1" applyAlignment="1">
      <alignment horizontal="center"/>
    </xf>
    <xf numFmtId="0" fontId="16" fillId="6" borderId="16" xfId="1" applyFont="1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21" fillId="8" borderId="24" xfId="0" applyNumberFormat="1" applyFont="1" applyFill="1" applyBorder="1" applyAlignment="1">
      <alignment horizontal="center"/>
    </xf>
    <xf numFmtId="3" fontId="21" fillId="8" borderId="25" xfId="0" applyNumberFormat="1" applyFont="1" applyFill="1" applyBorder="1" applyAlignment="1">
      <alignment horizontal="center"/>
    </xf>
    <xf numFmtId="3" fontId="21" fillId="8" borderId="20" xfId="0" applyNumberFormat="1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5" fillId="0" borderId="0" xfId="2" applyFont="1" applyAlignment="1">
      <alignment horizontal="center"/>
    </xf>
  </cellXfs>
  <cellStyles count="3">
    <cellStyle name="Accent1" xfId="1" builtinId="29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1</xdr:col>
      <xdr:colOff>0</xdr:colOff>
      <xdr:row>6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19050</xdr:rowOff>
    </xdr:from>
    <xdr:to>
      <xdr:col>0</xdr:col>
      <xdr:colOff>1057275</xdr:colOff>
      <xdr:row>6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AD99"/>
  <sheetViews>
    <sheetView showGridLines="0" tabSelected="1" topLeftCell="B1" zoomScaleNormal="100" workbookViewId="0">
      <selection activeCell="B97" sqref="B97:F97"/>
    </sheetView>
  </sheetViews>
  <sheetFormatPr defaultRowHeight="15" x14ac:dyDescent="0.25"/>
  <cols>
    <col min="2" max="2" width="10.42578125" customWidth="1"/>
    <col min="3" max="3" width="41.7109375" customWidth="1"/>
    <col min="4" max="4" width="14.7109375" customWidth="1"/>
    <col min="5" max="5" width="15.7109375" style="1" customWidth="1"/>
    <col min="6" max="6" width="15.28515625" customWidth="1"/>
    <col min="7" max="7" width="12.42578125" customWidth="1"/>
    <col min="8" max="8" width="10.42578125" customWidth="1"/>
    <col min="9" max="9" width="41.7109375" customWidth="1"/>
    <col min="10" max="10" width="14.7109375" customWidth="1"/>
    <col min="11" max="11" width="15.7109375" customWidth="1"/>
    <col min="12" max="12" width="15.28515625" customWidth="1"/>
    <col min="13" max="13" width="11.5703125" customWidth="1"/>
    <col min="14" max="14" width="9.42578125" customWidth="1"/>
    <col min="15" max="15" width="41.7109375" customWidth="1"/>
    <col min="16" max="16" width="14.7109375" customWidth="1"/>
    <col min="17" max="17" width="15.7109375" customWidth="1"/>
    <col min="18" max="18" width="15.28515625" customWidth="1"/>
    <col min="21" max="21" width="35.140625" customWidth="1"/>
    <col min="22" max="22" width="12.7109375" customWidth="1"/>
    <col min="23" max="23" width="13.5703125" customWidth="1"/>
    <col min="24" max="24" width="13.7109375" customWidth="1"/>
    <col min="25" max="25" width="12.7109375" customWidth="1"/>
    <col min="26" max="26" width="16.7109375" customWidth="1"/>
    <col min="27" max="27" width="32.140625" customWidth="1"/>
    <col min="28" max="28" width="12.28515625" customWidth="1"/>
    <col min="29" max="29" width="13.42578125" customWidth="1"/>
    <col min="30" max="30" width="16.140625" customWidth="1"/>
  </cols>
  <sheetData>
    <row r="1" spans="1:30" ht="15.75" thickBot="1" x14ac:dyDescent="0.3">
      <c r="A1" s="4"/>
      <c r="B1" s="4"/>
      <c r="C1" s="4"/>
      <c r="D1" s="4"/>
      <c r="E1" s="8"/>
      <c r="F1" s="4"/>
      <c r="G1" s="4"/>
    </row>
    <row r="2" spans="1:30" ht="20.25" thickTop="1" x14ac:dyDescent="0.4">
      <c r="A2" s="4"/>
      <c r="B2" s="102" t="s">
        <v>121</v>
      </c>
      <c r="C2" s="103"/>
      <c r="D2" s="103"/>
      <c r="E2" s="103"/>
      <c r="F2" s="104"/>
      <c r="G2" s="4"/>
      <c r="H2" s="102" t="s">
        <v>121</v>
      </c>
      <c r="I2" s="103"/>
      <c r="J2" s="103"/>
      <c r="K2" s="103"/>
      <c r="L2" s="104"/>
      <c r="N2" s="110" t="s">
        <v>121</v>
      </c>
      <c r="O2" s="111"/>
      <c r="P2" s="111"/>
      <c r="Q2" s="111"/>
      <c r="R2" s="112"/>
      <c r="T2" s="110" t="s">
        <v>121</v>
      </c>
      <c r="U2" s="111"/>
      <c r="V2" s="111"/>
      <c r="W2" s="111"/>
      <c r="X2" s="112"/>
      <c r="Y2" s="4"/>
      <c r="Z2" s="102" t="s">
        <v>121</v>
      </c>
      <c r="AA2" s="103"/>
      <c r="AB2" s="103"/>
      <c r="AC2" s="103"/>
      <c r="AD2" s="104"/>
    </row>
    <row r="3" spans="1:30" ht="15.75" x14ac:dyDescent="0.25">
      <c r="A3" s="4"/>
      <c r="B3" s="105" t="s">
        <v>24</v>
      </c>
      <c r="C3" s="97"/>
      <c r="D3" s="97"/>
      <c r="E3" s="97"/>
      <c r="F3" s="106"/>
      <c r="G3" s="4"/>
      <c r="H3" s="105" t="s">
        <v>25</v>
      </c>
      <c r="I3" s="97"/>
      <c r="J3" s="97"/>
      <c r="K3" s="97"/>
      <c r="L3" s="106"/>
      <c r="N3" s="96" t="s">
        <v>26</v>
      </c>
      <c r="O3" s="97"/>
      <c r="P3" s="97"/>
      <c r="Q3" s="97"/>
      <c r="R3" s="98"/>
      <c r="T3" s="96" t="s">
        <v>73</v>
      </c>
      <c r="U3" s="97"/>
      <c r="V3" s="97"/>
      <c r="W3" s="97"/>
      <c r="X3" s="98"/>
      <c r="Y3" s="4"/>
      <c r="Z3" s="105" t="s">
        <v>97</v>
      </c>
      <c r="AA3" s="97"/>
      <c r="AB3" s="97"/>
      <c r="AC3" s="97"/>
      <c r="AD3" s="106"/>
    </row>
    <row r="4" spans="1:30" ht="15.75" x14ac:dyDescent="0.25">
      <c r="A4" s="4"/>
      <c r="B4" s="105" t="s">
        <v>29</v>
      </c>
      <c r="C4" s="97"/>
      <c r="D4" s="97"/>
      <c r="E4" s="97"/>
      <c r="F4" s="106"/>
      <c r="G4" s="4"/>
      <c r="H4" s="105" t="s">
        <v>29</v>
      </c>
      <c r="I4" s="97"/>
      <c r="J4" s="97"/>
      <c r="K4" s="97"/>
      <c r="L4" s="106"/>
      <c r="N4" s="96" t="s">
        <v>29</v>
      </c>
      <c r="O4" s="97"/>
      <c r="P4" s="97"/>
      <c r="Q4" s="97"/>
      <c r="R4" s="98"/>
      <c r="T4" s="96" t="s">
        <v>29</v>
      </c>
      <c r="U4" s="97"/>
      <c r="V4" s="97"/>
      <c r="W4" s="97"/>
      <c r="X4" s="98"/>
      <c r="Y4" s="4"/>
      <c r="Z4" s="105" t="s">
        <v>29</v>
      </c>
      <c r="AA4" s="97"/>
      <c r="AB4" s="97"/>
      <c r="AC4" s="97"/>
      <c r="AD4" s="106"/>
    </row>
    <row r="5" spans="1:30" ht="16.5" thickBot="1" x14ac:dyDescent="0.3">
      <c r="A5" s="4"/>
      <c r="B5" s="107" t="s">
        <v>28</v>
      </c>
      <c r="C5" s="108"/>
      <c r="D5" s="108"/>
      <c r="E5" s="108"/>
      <c r="F5" s="109"/>
      <c r="G5" s="4"/>
      <c r="H5" s="107" t="s">
        <v>28</v>
      </c>
      <c r="I5" s="108"/>
      <c r="J5" s="108"/>
      <c r="K5" s="108"/>
      <c r="L5" s="109"/>
      <c r="N5" s="99" t="s">
        <v>28</v>
      </c>
      <c r="O5" s="100"/>
      <c r="P5" s="100"/>
      <c r="Q5" s="100"/>
      <c r="R5" s="101"/>
      <c r="T5" s="99" t="s">
        <v>28</v>
      </c>
      <c r="U5" s="100"/>
      <c r="V5" s="100"/>
      <c r="W5" s="100"/>
      <c r="X5" s="101"/>
      <c r="Y5" s="4"/>
      <c r="Z5" s="107" t="s">
        <v>28</v>
      </c>
      <c r="AA5" s="108"/>
      <c r="AB5" s="108"/>
      <c r="AC5" s="108"/>
      <c r="AD5" s="109"/>
    </row>
    <row r="6" spans="1:30" x14ac:dyDescent="0.25">
      <c r="A6" s="4"/>
      <c r="B6" s="4"/>
      <c r="C6" s="4"/>
      <c r="D6" s="4"/>
      <c r="E6" s="8"/>
      <c r="F6" s="4"/>
      <c r="G6" s="4"/>
      <c r="H6" s="78"/>
      <c r="I6" s="78"/>
      <c r="J6" s="78"/>
      <c r="K6" s="79"/>
      <c r="L6" s="78"/>
      <c r="Q6" s="1"/>
      <c r="W6" s="1"/>
      <c r="Y6" s="4"/>
      <c r="Z6" s="78"/>
      <c r="AA6" s="78"/>
      <c r="AC6" s="79"/>
      <c r="AD6" s="78"/>
    </row>
    <row r="7" spans="1:30" s="2" customFormat="1" ht="31.5" customHeight="1" x14ac:dyDescent="0.25">
      <c r="B7" s="71" t="s">
        <v>42</v>
      </c>
      <c r="C7" s="72" t="s">
        <v>33</v>
      </c>
      <c r="D7" s="73" t="s">
        <v>101</v>
      </c>
      <c r="E7" s="73" t="s">
        <v>98</v>
      </c>
      <c r="F7" s="73" t="s">
        <v>78</v>
      </c>
      <c r="G7" s="76"/>
      <c r="H7" s="71" t="s">
        <v>42</v>
      </c>
      <c r="I7" s="72" t="s">
        <v>33</v>
      </c>
      <c r="J7" s="73" t="s">
        <v>101</v>
      </c>
      <c r="K7" s="73" t="s">
        <v>98</v>
      </c>
      <c r="L7" s="73" t="s">
        <v>78</v>
      </c>
      <c r="M7"/>
      <c r="N7" s="71" t="s">
        <v>42</v>
      </c>
      <c r="O7" s="72" t="s">
        <v>33</v>
      </c>
      <c r="P7" s="73" t="s">
        <v>101</v>
      </c>
      <c r="Q7" s="73" t="s">
        <v>98</v>
      </c>
      <c r="R7" s="73" t="s">
        <v>78</v>
      </c>
      <c r="T7" s="71" t="s">
        <v>42</v>
      </c>
      <c r="U7" s="72" t="s">
        <v>33</v>
      </c>
      <c r="V7" s="73" t="s">
        <v>101</v>
      </c>
      <c r="W7" s="73" t="s">
        <v>98</v>
      </c>
      <c r="X7" s="73" t="s">
        <v>106</v>
      </c>
      <c r="Y7" s="4"/>
      <c r="Z7" s="71" t="s">
        <v>42</v>
      </c>
      <c r="AA7" s="72" t="s">
        <v>33</v>
      </c>
      <c r="AB7" s="73" t="s">
        <v>101</v>
      </c>
      <c r="AC7" s="73" t="s">
        <v>98</v>
      </c>
      <c r="AD7" s="73" t="s">
        <v>78</v>
      </c>
    </row>
    <row r="8" spans="1:30" s="3" customFormat="1" ht="30.75" customHeight="1" x14ac:dyDescent="0.25">
      <c r="B8" s="51" t="s">
        <v>30</v>
      </c>
      <c r="C8" s="74" t="s">
        <v>32</v>
      </c>
      <c r="D8" s="75">
        <f>D9+D22+D89+D92</f>
        <v>530000</v>
      </c>
      <c r="E8" s="75">
        <f>E9+E22+E89+E92</f>
        <v>0</v>
      </c>
      <c r="F8" s="75">
        <f>F9+F22+F89+F92</f>
        <v>530000</v>
      </c>
      <c r="G8" s="77"/>
      <c r="H8" s="51" t="s">
        <v>30</v>
      </c>
      <c r="I8" s="74" t="s">
        <v>32</v>
      </c>
      <c r="J8" s="75">
        <f>J9+J41+J38</f>
        <v>0</v>
      </c>
      <c r="K8" s="75">
        <f>K9+K41+K38</f>
        <v>35000</v>
      </c>
      <c r="L8" s="75">
        <f>L9+L41+L38</f>
        <v>35000</v>
      </c>
      <c r="M8"/>
      <c r="N8" s="51" t="s">
        <v>30</v>
      </c>
      <c r="O8" s="74" t="s">
        <v>32</v>
      </c>
      <c r="P8" s="75">
        <f>P9+P12+P21</f>
        <v>0</v>
      </c>
      <c r="Q8" s="75">
        <f>Q9+Q12+Q16+Q20</f>
        <v>0</v>
      </c>
      <c r="R8" s="75">
        <f>R9+R12+R20</f>
        <v>0</v>
      </c>
      <c r="T8" s="82" t="s">
        <v>30</v>
      </c>
      <c r="U8" s="83"/>
      <c r="V8" s="84">
        <f>V9+V13</f>
        <v>0</v>
      </c>
      <c r="W8" s="84">
        <f t="shared" ref="W8:X8" si="0">W9+W13</f>
        <v>200</v>
      </c>
      <c r="X8" s="84">
        <f t="shared" si="0"/>
        <v>200</v>
      </c>
      <c r="Y8" s="4"/>
      <c r="Z8" s="51">
        <v>3</v>
      </c>
      <c r="AA8" s="74" t="s">
        <v>31</v>
      </c>
      <c r="AB8" s="75">
        <f>AB9</f>
        <v>0</v>
      </c>
      <c r="AC8" s="75">
        <f t="shared" ref="AC8:AD8" si="1">AC9</f>
        <v>0</v>
      </c>
      <c r="AD8" s="75">
        <f t="shared" si="1"/>
        <v>0</v>
      </c>
    </row>
    <row r="9" spans="1:30" s="3" customFormat="1" ht="24" customHeight="1" x14ac:dyDescent="0.25">
      <c r="B9" s="51">
        <v>31</v>
      </c>
      <c r="C9" s="52" t="s">
        <v>19</v>
      </c>
      <c r="D9" s="53">
        <f>D10+D12+D19</f>
        <v>234800</v>
      </c>
      <c r="E9" s="53">
        <f>E10+E12+E19</f>
        <v>10550</v>
      </c>
      <c r="F9" s="53">
        <f>F10+F12+F19</f>
        <v>245350</v>
      </c>
      <c r="G9" s="5"/>
      <c r="H9" s="51">
        <v>32</v>
      </c>
      <c r="I9" s="64" t="s">
        <v>20</v>
      </c>
      <c r="J9" s="53">
        <f>J10+J15+J23+J35</f>
        <v>0</v>
      </c>
      <c r="K9" s="53">
        <f>K10+K15+K23</f>
        <v>25000</v>
      </c>
      <c r="L9" s="53">
        <f>L10+L15+L23+L35</f>
        <v>25000</v>
      </c>
      <c r="M9"/>
      <c r="N9" s="51">
        <v>31</v>
      </c>
      <c r="O9" s="52" t="s">
        <v>19</v>
      </c>
      <c r="P9" s="53">
        <f>P10</f>
        <v>0</v>
      </c>
      <c r="Q9" s="53">
        <f t="shared" ref="Q9:R10" si="2">Q10</f>
        <v>0</v>
      </c>
      <c r="R9" s="53">
        <f t="shared" si="2"/>
        <v>0</v>
      </c>
      <c r="T9" s="51">
        <v>3</v>
      </c>
      <c r="U9" s="74" t="s">
        <v>31</v>
      </c>
      <c r="V9" s="75">
        <f>V11+P9</f>
        <v>0</v>
      </c>
      <c r="W9" s="75">
        <f>W11+Q9</f>
        <v>200</v>
      </c>
      <c r="X9" s="75">
        <f>X11+R9</f>
        <v>200</v>
      </c>
      <c r="Y9" s="4"/>
      <c r="Z9" s="51">
        <v>32</v>
      </c>
      <c r="AA9" s="64" t="s">
        <v>20</v>
      </c>
      <c r="AB9" s="53">
        <f>AB10</f>
        <v>0</v>
      </c>
      <c r="AC9" s="53">
        <f t="shared" ref="AC9:AD9" si="3">AC10</f>
        <v>0</v>
      </c>
      <c r="AD9" s="53">
        <f t="shared" si="3"/>
        <v>0</v>
      </c>
    </row>
    <row r="10" spans="1:30" s="4" customFormat="1" ht="21" customHeight="1" x14ac:dyDescent="0.25">
      <c r="B10" s="54">
        <v>311</v>
      </c>
      <c r="C10" s="55" t="s">
        <v>56</v>
      </c>
      <c r="D10" s="56">
        <f>D11</f>
        <v>164200</v>
      </c>
      <c r="E10" s="56">
        <f>E11</f>
        <v>3800</v>
      </c>
      <c r="F10" s="56">
        <f>F11</f>
        <v>168000</v>
      </c>
      <c r="G10" s="6"/>
      <c r="H10" s="54">
        <v>321</v>
      </c>
      <c r="I10" s="55" t="s">
        <v>36</v>
      </c>
      <c r="J10" s="56">
        <f>SUM(J11:J14)</f>
        <v>0</v>
      </c>
      <c r="K10" s="56">
        <f>SUM(K11:K14)</f>
        <v>2000</v>
      </c>
      <c r="L10" s="56">
        <f>SUM(L11:L14)</f>
        <v>2000</v>
      </c>
      <c r="M10"/>
      <c r="N10" s="54">
        <v>311</v>
      </c>
      <c r="O10" s="55" t="s">
        <v>34</v>
      </c>
      <c r="P10" s="56">
        <f>P11</f>
        <v>0</v>
      </c>
      <c r="Q10" s="56">
        <f t="shared" si="2"/>
        <v>0</v>
      </c>
      <c r="R10" s="56">
        <f t="shared" si="2"/>
        <v>0</v>
      </c>
      <c r="T10" s="51">
        <v>32</v>
      </c>
      <c r="U10" s="64" t="s">
        <v>20</v>
      </c>
      <c r="V10" s="53">
        <f>V11+P10</f>
        <v>0</v>
      </c>
      <c r="W10" s="53">
        <f>W11+Q10</f>
        <v>200</v>
      </c>
      <c r="X10" s="53">
        <f>X11+R10</f>
        <v>200</v>
      </c>
      <c r="Z10" s="54">
        <v>322</v>
      </c>
      <c r="AA10" s="55" t="s">
        <v>37</v>
      </c>
      <c r="AB10" s="56">
        <f>SUM(AB11:AB11)</f>
        <v>0</v>
      </c>
      <c r="AC10" s="56">
        <f t="shared" ref="AC10:AD10" si="4">SUM(AC11:AC11)</f>
        <v>0</v>
      </c>
      <c r="AD10" s="56">
        <f t="shared" si="4"/>
        <v>0</v>
      </c>
    </row>
    <row r="11" spans="1:30" s="4" customFormat="1" ht="17.25" customHeight="1" x14ac:dyDescent="0.25">
      <c r="B11" s="57">
        <v>31111</v>
      </c>
      <c r="C11" s="11" t="s">
        <v>0</v>
      </c>
      <c r="D11" s="58">
        <v>164200</v>
      </c>
      <c r="E11" s="58">
        <v>3800</v>
      </c>
      <c r="F11" s="58">
        <v>168000</v>
      </c>
      <c r="G11" s="7"/>
      <c r="H11" s="63">
        <v>32111</v>
      </c>
      <c r="I11" s="60" t="s">
        <v>61</v>
      </c>
      <c r="J11" s="62">
        <v>0</v>
      </c>
      <c r="K11" s="62">
        <v>0</v>
      </c>
      <c r="L11" s="58">
        <f t="shared" ref="L11:L13" si="5">J11+K11</f>
        <v>0</v>
      </c>
      <c r="M11"/>
      <c r="N11" s="63">
        <v>31111</v>
      </c>
      <c r="O11" s="60" t="s">
        <v>0</v>
      </c>
      <c r="P11" s="65"/>
      <c r="Q11" s="65">
        <v>0</v>
      </c>
      <c r="R11" s="65">
        <f>P11+Q11</f>
        <v>0</v>
      </c>
      <c r="T11" s="54">
        <v>322</v>
      </c>
      <c r="U11" s="55" t="s">
        <v>37</v>
      </c>
      <c r="V11" s="56">
        <f>V12</f>
        <v>0</v>
      </c>
      <c r="W11" s="56">
        <f t="shared" ref="W11:X11" si="6">W12</f>
        <v>200</v>
      </c>
      <c r="X11" s="56">
        <f t="shared" si="6"/>
        <v>200</v>
      </c>
      <c r="Z11" s="59">
        <v>32225</v>
      </c>
      <c r="AA11" s="60" t="s">
        <v>4</v>
      </c>
      <c r="AB11" s="62">
        <v>0</v>
      </c>
      <c r="AC11" s="85">
        <v>0</v>
      </c>
      <c r="AD11" s="86">
        <f>AB11-AC11</f>
        <v>0</v>
      </c>
    </row>
    <row r="12" spans="1:30" s="4" customFormat="1" ht="21.75" customHeight="1" x14ac:dyDescent="0.25">
      <c r="B12" s="54">
        <v>312</v>
      </c>
      <c r="C12" s="55" t="s">
        <v>1</v>
      </c>
      <c r="D12" s="56">
        <f>SUM(D13:D18)</f>
        <v>5900</v>
      </c>
      <c r="E12" s="56">
        <f>SUM(E13:E18)</f>
        <v>11450</v>
      </c>
      <c r="F12" s="56">
        <f>SUM(F13:F18)</f>
        <v>17350</v>
      </c>
      <c r="G12" s="6"/>
      <c r="H12" s="10">
        <v>32113</v>
      </c>
      <c r="I12" s="11" t="s">
        <v>62</v>
      </c>
      <c r="J12" s="58">
        <v>0</v>
      </c>
      <c r="K12" s="58">
        <v>0</v>
      </c>
      <c r="L12" s="58">
        <f t="shared" si="5"/>
        <v>0</v>
      </c>
      <c r="M12"/>
      <c r="N12" s="51">
        <v>32</v>
      </c>
      <c r="O12" s="64" t="s">
        <v>20</v>
      </c>
      <c r="P12" s="53">
        <f>P16+P13</f>
        <v>0</v>
      </c>
      <c r="Q12" s="53">
        <f>Q13+Q16</f>
        <v>0</v>
      </c>
      <c r="R12" s="53">
        <f>R16+R13</f>
        <v>0</v>
      </c>
      <c r="T12" s="10">
        <v>32219</v>
      </c>
      <c r="U12" s="60" t="s">
        <v>47</v>
      </c>
      <c r="V12" s="58">
        <v>0</v>
      </c>
      <c r="W12" s="12">
        <v>200</v>
      </c>
      <c r="X12" s="58">
        <f t="shared" ref="X12" si="7">V12+W12</f>
        <v>200</v>
      </c>
    </row>
    <row r="13" spans="1:30" s="4" customFormat="1" ht="24" x14ac:dyDescent="0.25">
      <c r="B13" s="59">
        <v>31212</v>
      </c>
      <c r="C13" s="60" t="s">
        <v>75</v>
      </c>
      <c r="D13" s="61">
        <v>0</v>
      </c>
      <c r="E13" s="61">
        <v>0</v>
      </c>
      <c r="F13" s="62">
        <v>0</v>
      </c>
      <c r="G13" s="7"/>
      <c r="H13" s="63">
        <v>32115</v>
      </c>
      <c r="I13" s="60" t="s">
        <v>63</v>
      </c>
      <c r="J13" s="62">
        <v>0</v>
      </c>
      <c r="K13" s="62">
        <v>0</v>
      </c>
      <c r="L13" s="58">
        <f t="shared" si="5"/>
        <v>0</v>
      </c>
      <c r="M13"/>
      <c r="N13" s="54">
        <v>322</v>
      </c>
      <c r="O13" s="55" t="s">
        <v>37</v>
      </c>
      <c r="P13" s="56">
        <f>SUM(P14:P15)</f>
        <v>0</v>
      </c>
      <c r="Q13" s="56">
        <f>SUM(Q14:Q15)</f>
        <v>0</v>
      </c>
      <c r="R13" s="56">
        <f>SUM(R14:R15)</f>
        <v>0</v>
      </c>
      <c r="T13" s="51">
        <v>4</v>
      </c>
      <c r="U13" s="74" t="s">
        <v>22</v>
      </c>
      <c r="V13" s="75">
        <f t="shared" ref="V13:X14" si="8">V14</f>
        <v>0</v>
      </c>
      <c r="W13" s="75">
        <f t="shared" si="8"/>
        <v>0</v>
      </c>
      <c r="X13" s="75">
        <f t="shared" si="8"/>
        <v>0</v>
      </c>
    </row>
    <row r="14" spans="1:30" s="4" customFormat="1" ht="24" x14ac:dyDescent="0.25">
      <c r="B14" s="59">
        <v>31213</v>
      </c>
      <c r="C14" s="60" t="s">
        <v>83</v>
      </c>
      <c r="D14" s="61">
        <v>3200</v>
      </c>
      <c r="E14" s="61">
        <v>350</v>
      </c>
      <c r="F14" s="62">
        <v>3550</v>
      </c>
      <c r="G14" s="7"/>
      <c r="H14" s="63">
        <v>32132</v>
      </c>
      <c r="I14" s="60" t="s">
        <v>96</v>
      </c>
      <c r="J14" s="62"/>
      <c r="K14" s="62">
        <v>2000</v>
      </c>
      <c r="L14" s="62">
        <f>J14+K14</f>
        <v>2000</v>
      </c>
      <c r="M14"/>
      <c r="N14" s="63">
        <v>32225</v>
      </c>
      <c r="O14" s="60" t="s">
        <v>4</v>
      </c>
      <c r="P14" s="62">
        <v>0</v>
      </c>
      <c r="Q14" s="62">
        <v>0</v>
      </c>
      <c r="R14" s="62">
        <v>0</v>
      </c>
      <c r="T14" s="51">
        <v>42</v>
      </c>
      <c r="U14" s="64" t="s">
        <v>22</v>
      </c>
      <c r="V14" s="53">
        <f t="shared" si="8"/>
        <v>0</v>
      </c>
      <c r="W14" s="53">
        <f t="shared" si="8"/>
        <v>0</v>
      </c>
      <c r="X14" s="53">
        <f t="shared" si="8"/>
        <v>0</v>
      </c>
      <c r="Z14"/>
      <c r="AA14"/>
      <c r="AB14"/>
      <c r="AC14"/>
      <c r="AD14"/>
    </row>
    <row r="15" spans="1:30" s="4" customFormat="1" ht="24" customHeight="1" x14ac:dyDescent="0.25">
      <c r="B15" s="59">
        <v>31214</v>
      </c>
      <c r="C15" s="60" t="s">
        <v>102</v>
      </c>
      <c r="D15" s="61">
        <v>0</v>
      </c>
      <c r="E15" s="61">
        <v>0</v>
      </c>
      <c r="F15" s="62">
        <f t="shared" ref="F15:F17" si="9">D15+E15</f>
        <v>0</v>
      </c>
      <c r="G15" s="7"/>
      <c r="H15" s="54">
        <v>322</v>
      </c>
      <c r="I15" s="55" t="s">
        <v>37</v>
      </c>
      <c r="J15" s="56">
        <f>SUM(J16:J22)</f>
        <v>0</v>
      </c>
      <c r="K15" s="56">
        <f>SUM(K16:K22)</f>
        <v>16000</v>
      </c>
      <c r="L15" s="56">
        <f>SUM(L16:L22)</f>
        <v>16000</v>
      </c>
      <c r="M15"/>
      <c r="N15" s="63">
        <v>32219</v>
      </c>
      <c r="O15" s="60" t="s">
        <v>47</v>
      </c>
      <c r="P15" s="62"/>
      <c r="Q15" s="62">
        <v>0</v>
      </c>
      <c r="R15" s="62">
        <f t="shared" ref="R15" si="10">P15+Q15</f>
        <v>0</v>
      </c>
      <c r="T15" s="54"/>
      <c r="U15" s="55"/>
      <c r="V15" s="56">
        <f>SUM(V16:V16)</f>
        <v>0</v>
      </c>
      <c r="W15" s="56">
        <f>SUM(W16:W16)</f>
        <v>0</v>
      </c>
      <c r="X15" s="56">
        <f>SUM(X16:X16)</f>
        <v>0</v>
      </c>
      <c r="Z15"/>
      <c r="AA15"/>
      <c r="AB15"/>
      <c r="AC15"/>
      <c r="AD15"/>
    </row>
    <row r="16" spans="1:30" s="4" customFormat="1" x14ac:dyDescent="0.25">
      <c r="B16" s="59">
        <v>31215</v>
      </c>
      <c r="C16" s="60" t="s">
        <v>57</v>
      </c>
      <c r="D16" s="61">
        <v>0</v>
      </c>
      <c r="E16" s="61">
        <v>0</v>
      </c>
      <c r="F16" s="62">
        <v>0</v>
      </c>
      <c r="G16" s="7"/>
      <c r="H16" s="63">
        <v>32211</v>
      </c>
      <c r="I16" s="60" t="s">
        <v>2</v>
      </c>
      <c r="J16" s="62">
        <v>0</v>
      </c>
      <c r="K16" s="62">
        <v>0</v>
      </c>
      <c r="L16" s="62">
        <f>J16+K16</f>
        <v>0</v>
      </c>
      <c r="M16"/>
      <c r="N16" s="54">
        <v>323</v>
      </c>
      <c r="O16" s="55" t="s">
        <v>38</v>
      </c>
      <c r="P16" s="56">
        <f>SUM(P17:P19)</f>
        <v>0</v>
      </c>
      <c r="Q16" s="56">
        <f>SUM(Q17:Q19)</f>
        <v>0</v>
      </c>
      <c r="R16" s="56">
        <f>SUM(R17:R19)</f>
        <v>0</v>
      </c>
      <c r="T16" s="63"/>
      <c r="U16" s="60"/>
      <c r="V16" s="62">
        <v>0</v>
      </c>
      <c r="W16" s="62">
        <v>0</v>
      </c>
      <c r="X16" s="62">
        <v>0</v>
      </c>
      <c r="Z16"/>
      <c r="AA16"/>
      <c r="AB16"/>
      <c r="AC16"/>
      <c r="AD16"/>
    </row>
    <row r="17" spans="2:30" s="4" customFormat="1" ht="22.5" x14ac:dyDescent="0.25">
      <c r="B17" s="63">
        <v>31216</v>
      </c>
      <c r="C17" s="60" t="s">
        <v>58</v>
      </c>
      <c r="D17" s="62">
        <v>2700</v>
      </c>
      <c r="E17" s="62">
        <v>-900</v>
      </c>
      <c r="F17" s="62">
        <f t="shared" si="9"/>
        <v>1800</v>
      </c>
      <c r="G17" s="6"/>
      <c r="H17" s="63">
        <v>32213</v>
      </c>
      <c r="I17" s="60" t="s">
        <v>3</v>
      </c>
      <c r="J17" s="62">
        <v>0</v>
      </c>
      <c r="K17" s="62">
        <v>0</v>
      </c>
      <c r="L17" s="62">
        <f t="shared" ref="L17:L22" si="11">J17+K17</f>
        <v>0</v>
      </c>
      <c r="M17"/>
      <c r="N17" s="63">
        <v>32322</v>
      </c>
      <c r="O17" s="60" t="s">
        <v>74</v>
      </c>
      <c r="P17" s="62">
        <v>0</v>
      </c>
      <c r="Q17" s="58">
        <v>0</v>
      </c>
      <c r="R17" s="62">
        <v>0</v>
      </c>
      <c r="U17"/>
      <c r="V17"/>
      <c r="W17"/>
      <c r="X17"/>
      <c r="Y17" s="3"/>
      <c r="Z17"/>
      <c r="AA17"/>
      <c r="AB17"/>
      <c r="AC17"/>
      <c r="AD17"/>
    </row>
    <row r="18" spans="2:30" s="4" customFormat="1" ht="27.75" customHeight="1" x14ac:dyDescent="0.25">
      <c r="B18" s="63">
        <v>31219</v>
      </c>
      <c r="C18" s="60" t="s">
        <v>59</v>
      </c>
      <c r="D18" s="62">
        <v>0</v>
      </c>
      <c r="E18" s="62">
        <v>12000</v>
      </c>
      <c r="F18" s="62">
        <v>12000</v>
      </c>
      <c r="G18" s="7"/>
      <c r="H18" s="63">
        <v>32214</v>
      </c>
      <c r="I18" s="60" t="s">
        <v>76</v>
      </c>
      <c r="J18" s="62">
        <v>0</v>
      </c>
      <c r="K18" s="62">
        <v>0</v>
      </c>
      <c r="L18" s="62">
        <f t="shared" si="11"/>
        <v>0</v>
      </c>
      <c r="M18"/>
      <c r="N18" s="63">
        <v>32334</v>
      </c>
      <c r="O18" s="60" t="s">
        <v>69</v>
      </c>
      <c r="P18" s="62">
        <v>0</v>
      </c>
      <c r="Q18" s="58">
        <v>0</v>
      </c>
      <c r="R18" s="62">
        <v>0</v>
      </c>
      <c r="T18"/>
      <c r="U18"/>
      <c r="V18"/>
      <c r="W18"/>
      <c r="X18"/>
      <c r="Z18"/>
      <c r="AA18"/>
      <c r="AB18"/>
      <c r="AC18"/>
      <c r="AD18"/>
    </row>
    <row r="19" spans="2:30" s="4" customFormat="1" ht="27.75" customHeight="1" x14ac:dyDescent="0.25">
      <c r="B19" s="54">
        <v>313</v>
      </c>
      <c r="C19" s="55" t="s">
        <v>35</v>
      </c>
      <c r="D19" s="56">
        <f>SUM(D20:D21)</f>
        <v>64700</v>
      </c>
      <c r="E19" s="56">
        <f>SUM(E20:E21)</f>
        <v>-4700</v>
      </c>
      <c r="F19" s="56">
        <f>SUM(F20:F21)</f>
        <v>60000</v>
      </c>
      <c r="G19" s="7"/>
      <c r="H19" s="63">
        <v>32219</v>
      </c>
      <c r="I19" s="60" t="s">
        <v>77</v>
      </c>
      <c r="J19" s="62">
        <v>0</v>
      </c>
      <c r="K19" s="62">
        <v>5000</v>
      </c>
      <c r="L19" s="62">
        <f t="shared" si="11"/>
        <v>5000</v>
      </c>
      <c r="M19"/>
      <c r="N19" s="63">
        <v>32399</v>
      </c>
      <c r="O19" s="60" t="s">
        <v>15</v>
      </c>
      <c r="P19" s="62">
        <v>0</v>
      </c>
      <c r="Q19" s="62">
        <v>0</v>
      </c>
      <c r="R19" s="62">
        <v>0</v>
      </c>
      <c r="T19"/>
      <c r="U19"/>
      <c r="V19"/>
      <c r="W19"/>
      <c r="X19"/>
      <c r="Z19"/>
      <c r="AA19"/>
      <c r="AB19"/>
      <c r="AC19"/>
      <c r="AD19"/>
    </row>
    <row r="20" spans="2:30" s="3" customFormat="1" ht="27" customHeight="1" x14ac:dyDescent="0.25">
      <c r="B20" s="10">
        <v>31311</v>
      </c>
      <c r="C20" s="11" t="s">
        <v>122</v>
      </c>
      <c r="D20" s="12">
        <v>32500</v>
      </c>
      <c r="E20" s="12">
        <v>9500</v>
      </c>
      <c r="F20" s="12">
        <v>42000</v>
      </c>
      <c r="G20" s="5"/>
      <c r="H20" s="63">
        <v>32244</v>
      </c>
      <c r="I20" s="60" t="s">
        <v>48</v>
      </c>
      <c r="J20" s="62">
        <v>0</v>
      </c>
      <c r="K20" s="12">
        <v>5000</v>
      </c>
      <c r="L20" s="62">
        <f t="shared" si="11"/>
        <v>5000</v>
      </c>
      <c r="M20"/>
      <c r="N20" s="51">
        <v>42</v>
      </c>
      <c r="O20" s="64" t="s">
        <v>22</v>
      </c>
      <c r="P20" s="53">
        <f>P21</f>
        <v>0</v>
      </c>
      <c r="Q20" s="53">
        <f>Q21</f>
        <v>0</v>
      </c>
      <c r="R20" s="53">
        <f>R21</f>
        <v>0</v>
      </c>
      <c r="T20"/>
      <c r="U20"/>
      <c r="V20"/>
      <c r="W20"/>
      <c r="X20"/>
      <c r="Z20"/>
      <c r="AA20"/>
      <c r="AB20"/>
      <c r="AC20"/>
      <c r="AD20"/>
    </row>
    <row r="21" spans="2:30" s="4" customFormat="1" ht="35.25" customHeight="1" x14ac:dyDescent="0.25">
      <c r="B21" s="10">
        <v>31321</v>
      </c>
      <c r="C21" s="11" t="s">
        <v>60</v>
      </c>
      <c r="D21" s="58">
        <v>32200</v>
      </c>
      <c r="E21" s="58">
        <v>-14200</v>
      </c>
      <c r="F21" s="58">
        <f>D21+E21</f>
        <v>18000</v>
      </c>
      <c r="G21" s="6"/>
      <c r="H21" s="63">
        <v>32251</v>
      </c>
      <c r="I21" s="60" t="s">
        <v>79</v>
      </c>
      <c r="J21" s="62">
        <v>0</v>
      </c>
      <c r="K21" s="62">
        <v>5000</v>
      </c>
      <c r="L21" s="62">
        <v>5000</v>
      </c>
      <c r="M21"/>
      <c r="N21" s="54">
        <v>422</v>
      </c>
      <c r="O21" s="55" t="s">
        <v>41</v>
      </c>
      <c r="P21" s="56">
        <f>P23</f>
        <v>0</v>
      </c>
      <c r="Q21" s="56">
        <f>Q22+Q23</f>
        <v>0</v>
      </c>
      <c r="R21" s="56">
        <f>R22+R23</f>
        <v>0</v>
      </c>
      <c r="T21"/>
      <c r="U21"/>
      <c r="V21"/>
      <c r="W21"/>
      <c r="X21"/>
      <c r="Z21"/>
      <c r="AA21"/>
      <c r="AB21"/>
      <c r="AC21"/>
      <c r="AD21"/>
    </row>
    <row r="22" spans="2:30" s="4" customFormat="1" ht="24" customHeight="1" x14ac:dyDescent="0.25">
      <c r="B22" s="51">
        <v>32</v>
      </c>
      <c r="C22" s="64" t="s">
        <v>20</v>
      </c>
      <c r="D22" s="53">
        <f>D23+D30+D46+D79+D76</f>
        <v>229900</v>
      </c>
      <c r="E22" s="53">
        <f>E23+E30+E46+E79</f>
        <v>32150</v>
      </c>
      <c r="F22" s="53">
        <f>F23+F30+F46+F79+F76</f>
        <v>262050</v>
      </c>
      <c r="G22" s="7"/>
      <c r="H22" s="63">
        <v>32271</v>
      </c>
      <c r="I22" s="60" t="s">
        <v>137</v>
      </c>
      <c r="J22" s="62">
        <v>0</v>
      </c>
      <c r="K22" s="62">
        <v>1000</v>
      </c>
      <c r="L22" s="62">
        <f t="shared" si="11"/>
        <v>1000</v>
      </c>
      <c r="M22"/>
      <c r="N22" s="10">
        <v>42219</v>
      </c>
      <c r="O22" s="11" t="s">
        <v>105</v>
      </c>
      <c r="P22" s="12">
        <v>0</v>
      </c>
      <c r="Q22" s="12">
        <v>0</v>
      </c>
      <c r="R22" s="12">
        <v>0</v>
      </c>
      <c r="T22"/>
      <c r="U22" s="9"/>
      <c r="V22"/>
      <c r="W22"/>
      <c r="X22"/>
      <c r="Z22"/>
      <c r="AA22"/>
      <c r="AB22"/>
      <c r="AC22"/>
      <c r="AD22"/>
    </row>
    <row r="23" spans="2:30" s="4" customFormat="1" ht="24" customHeight="1" x14ac:dyDescent="0.25">
      <c r="B23" s="54">
        <v>321</v>
      </c>
      <c r="C23" s="55" t="s">
        <v>36</v>
      </c>
      <c r="D23" s="56">
        <f>SUM(D24:D29)</f>
        <v>13500</v>
      </c>
      <c r="E23" s="56">
        <f>SUM(E24:E29)</f>
        <v>-100</v>
      </c>
      <c r="F23" s="56">
        <f>SUM(F24:F29)</f>
        <v>13400</v>
      </c>
      <c r="G23" s="7"/>
      <c r="H23" s="54">
        <v>323</v>
      </c>
      <c r="I23" s="55" t="s">
        <v>38</v>
      </c>
      <c r="J23" s="56">
        <f>SUM(J24:J34)</f>
        <v>0</v>
      </c>
      <c r="K23" s="56">
        <f>SUM(K24:K34)</f>
        <v>7000</v>
      </c>
      <c r="L23" s="56">
        <f>SUM(L24:L34)</f>
        <v>7000</v>
      </c>
      <c r="M23"/>
      <c r="N23" s="10">
        <v>42273</v>
      </c>
      <c r="O23" s="11" t="s">
        <v>18</v>
      </c>
      <c r="P23" s="12">
        <v>0</v>
      </c>
      <c r="Q23" s="12">
        <v>0</v>
      </c>
      <c r="R23" s="12">
        <v>0</v>
      </c>
      <c r="T23"/>
      <c r="U23" s="9"/>
      <c r="V23"/>
      <c r="W23"/>
      <c r="X23"/>
      <c r="Z23"/>
      <c r="AA23"/>
      <c r="AB23"/>
      <c r="AC23"/>
      <c r="AD23"/>
    </row>
    <row r="24" spans="2:30" s="4" customFormat="1" ht="21.75" customHeight="1" x14ac:dyDescent="0.25">
      <c r="B24" s="63">
        <v>32111</v>
      </c>
      <c r="C24" s="60" t="s">
        <v>61</v>
      </c>
      <c r="D24" s="62">
        <v>700</v>
      </c>
      <c r="E24" s="62">
        <v>0</v>
      </c>
      <c r="F24" s="62">
        <f t="shared" ref="F24:F29" si="12">D24+E24</f>
        <v>700</v>
      </c>
      <c r="G24" s="7"/>
      <c r="H24" s="63">
        <v>32319</v>
      </c>
      <c r="I24" s="60" t="s">
        <v>23</v>
      </c>
      <c r="J24" s="62">
        <v>0</v>
      </c>
      <c r="K24" s="62">
        <v>0</v>
      </c>
      <c r="L24" s="62">
        <f t="shared" ref="L24:L34" si="13">J24+K24</f>
        <v>0</v>
      </c>
      <c r="M24"/>
      <c r="N24"/>
      <c r="O24"/>
      <c r="P24"/>
      <c r="Q24"/>
      <c r="R24"/>
      <c r="T24"/>
      <c r="U24"/>
      <c r="V24"/>
      <c r="W24"/>
      <c r="X24"/>
      <c r="Z24"/>
      <c r="AA24"/>
      <c r="AB24"/>
      <c r="AC24"/>
      <c r="AD24"/>
    </row>
    <row r="25" spans="2:30" s="4" customFormat="1" ht="20.25" customHeight="1" x14ac:dyDescent="0.25">
      <c r="B25" s="10">
        <v>32113</v>
      </c>
      <c r="C25" s="11" t="s">
        <v>62</v>
      </c>
      <c r="D25" s="58">
        <v>1500</v>
      </c>
      <c r="E25" s="58">
        <v>0</v>
      </c>
      <c r="F25" s="58">
        <f t="shared" si="12"/>
        <v>1500</v>
      </c>
      <c r="G25" s="7"/>
      <c r="H25" s="63">
        <v>32322</v>
      </c>
      <c r="I25" s="60" t="s">
        <v>72</v>
      </c>
      <c r="J25" s="62">
        <v>0</v>
      </c>
      <c r="K25" s="62">
        <v>0</v>
      </c>
      <c r="L25" s="62">
        <f t="shared" si="13"/>
        <v>0</v>
      </c>
      <c r="M25"/>
      <c r="N25"/>
      <c r="O25"/>
      <c r="P25"/>
      <c r="Q25"/>
      <c r="R25"/>
      <c r="T25"/>
      <c r="U25"/>
      <c r="V25"/>
      <c r="W25"/>
      <c r="X25"/>
      <c r="Z25"/>
      <c r="AA25"/>
      <c r="AB25"/>
      <c r="AC25"/>
      <c r="AD25"/>
    </row>
    <row r="26" spans="2:30" s="4" customFormat="1" ht="21.75" customHeight="1" x14ac:dyDescent="0.25">
      <c r="B26" s="63">
        <v>32115</v>
      </c>
      <c r="C26" s="60" t="s">
        <v>63</v>
      </c>
      <c r="D26" s="62">
        <v>1500</v>
      </c>
      <c r="E26" s="62">
        <v>-500</v>
      </c>
      <c r="F26" s="62">
        <f t="shared" si="12"/>
        <v>1000</v>
      </c>
      <c r="G26" s="7"/>
      <c r="H26" s="63">
        <v>32329</v>
      </c>
      <c r="I26" s="60" t="s">
        <v>80</v>
      </c>
      <c r="J26" s="62">
        <v>0</v>
      </c>
      <c r="K26" s="62">
        <v>5000</v>
      </c>
      <c r="L26" s="62">
        <f>J26+K26</f>
        <v>5000</v>
      </c>
      <c r="M26"/>
      <c r="N26"/>
      <c r="O26"/>
      <c r="P26"/>
      <c r="Q26"/>
      <c r="R26"/>
      <c r="T26"/>
      <c r="U26"/>
      <c r="V26"/>
      <c r="W26"/>
      <c r="X26"/>
      <c r="Z26"/>
      <c r="AA26"/>
      <c r="AB26"/>
      <c r="AC26"/>
      <c r="AD26"/>
    </row>
    <row r="27" spans="2:30" s="4" customFormat="1" ht="33" customHeight="1" x14ac:dyDescent="0.25">
      <c r="B27" s="10">
        <v>32121</v>
      </c>
      <c r="C27" s="11" t="s">
        <v>43</v>
      </c>
      <c r="D27" s="58">
        <v>5800</v>
      </c>
      <c r="E27" s="58">
        <v>-1200</v>
      </c>
      <c r="F27" s="58">
        <f t="shared" si="12"/>
        <v>4600</v>
      </c>
      <c r="G27" s="7"/>
      <c r="H27" s="63">
        <v>32334</v>
      </c>
      <c r="I27" s="60" t="s">
        <v>69</v>
      </c>
      <c r="J27" s="62">
        <v>0</v>
      </c>
      <c r="K27" s="62">
        <v>0</v>
      </c>
      <c r="L27" s="62">
        <f>J27+K27</f>
        <v>0</v>
      </c>
      <c r="M27"/>
      <c r="N27"/>
      <c r="O27"/>
      <c r="P27"/>
      <c r="Q27"/>
      <c r="R27"/>
      <c r="T27"/>
      <c r="U27"/>
      <c r="V27"/>
      <c r="W27"/>
      <c r="X27"/>
      <c r="Y27"/>
      <c r="Z27"/>
      <c r="AA27"/>
      <c r="AB27"/>
      <c r="AC27"/>
      <c r="AD27"/>
    </row>
    <row r="28" spans="2:30" s="4" customFormat="1" ht="30" customHeight="1" x14ac:dyDescent="0.25">
      <c r="B28" s="10">
        <v>32131</v>
      </c>
      <c r="C28" s="60" t="s">
        <v>44</v>
      </c>
      <c r="D28" s="58">
        <v>0</v>
      </c>
      <c r="E28" s="58">
        <v>0</v>
      </c>
      <c r="F28" s="58">
        <f>D28+E28</f>
        <v>0</v>
      </c>
      <c r="G28" s="6"/>
      <c r="H28" s="63">
        <v>32339</v>
      </c>
      <c r="I28" s="60" t="s">
        <v>9</v>
      </c>
      <c r="J28" s="62">
        <v>0</v>
      </c>
      <c r="K28" s="62">
        <v>1000</v>
      </c>
      <c r="L28" s="62">
        <v>1000</v>
      </c>
      <c r="M28"/>
      <c r="N28"/>
      <c r="O28"/>
      <c r="P28"/>
      <c r="Q28"/>
      <c r="R28"/>
      <c r="T28"/>
      <c r="U28"/>
      <c r="V28"/>
      <c r="W28"/>
      <c r="X28"/>
      <c r="Y28"/>
      <c r="Z28"/>
      <c r="AA28"/>
      <c r="AB28"/>
      <c r="AC28"/>
      <c r="AD28"/>
    </row>
    <row r="29" spans="2:30" s="4" customFormat="1" ht="22.5" customHeight="1" x14ac:dyDescent="0.25">
      <c r="B29" s="63">
        <v>32132</v>
      </c>
      <c r="C29" s="60" t="s">
        <v>96</v>
      </c>
      <c r="D29" s="62">
        <v>4000</v>
      </c>
      <c r="E29" s="62">
        <v>1600</v>
      </c>
      <c r="F29" s="62">
        <f t="shared" si="12"/>
        <v>5600</v>
      </c>
      <c r="G29" s="7"/>
      <c r="H29" s="10">
        <v>32361</v>
      </c>
      <c r="I29" s="11" t="s">
        <v>88</v>
      </c>
      <c r="J29" s="58">
        <v>0</v>
      </c>
      <c r="K29" s="58">
        <v>0</v>
      </c>
      <c r="L29" s="58">
        <f t="shared" ref="L29" si="14">J29+K29</f>
        <v>0</v>
      </c>
      <c r="M29"/>
      <c r="N29"/>
      <c r="O29"/>
      <c r="P29"/>
      <c r="Q29"/>
      <c r="R29"/>
      <c r="T29"/>
      <c r="U29"/>
      <c r="V29"/>
      <c r="W29"/>
      <c r="X29"/>
      <c r="Y29"/>
      <c r="Z29"/>
      <c r="AA29"/>
      <c r="AB29"/>
      <c r="AC29"/>
      <c r="AD29"/>
    </row>
    <row r="30" spans="2:30" s="4" customFormat="1" ht="27" customHeight="1" x14ac:dyDescent="0.25">
      <c r="B30" s="54">
        <v>322</v>
      </c>
      <c r="C30" s="55" t="s">
        <v>37</v>
      </c>
      <c r="D30" s="56">
        <f>SUM(D31:D45)</f>
        <v>91800</v>
      </c>
      <c r="E30" s="56">
        <f>SUM(E31:E45)</f>
        <v>5900</v>
      </c>
      <c r="F30" s="56">
        <f>SUM(F31:F45)</f>
        <v>97700</v>
      </c>
      <c r="G30" s="7"/>
      <c r="H30" s="63">
        <v>32371</v>
      </c>
      <c r="I30" s="60" t="s">
        <v>12</v>
      </c>
      <c r="J30" s="62">
        <v>0</v>
      </c>
      <c r="K30" s="62">
        <v>0</v>
      </c>
      <c r="L30" s="62">
        <f>J30+K30</f>
        <v>0</v>
      </c>
      <c r="M30"/>
      <c r="N30"/>
      <c r="O30"/>
      <c r="P30"/>
      <c r="Q30"/>
      <c r="R30"/>
      <c r="T30"/>
      <c r="U30"/>
      <c r="V30"/>
      <c r="W30"/>
      <c r="X30"/>
      <c r="Y30"/>
      <c r="Z30"/>
      <c r="AA30"/>
      <c r="AB30"/>
      <c r="AC30"/>
      <c r="AD30"/>
    </row>
    <row r="31" spans="2:30" s="4" customFormat="1" ht="27" customHeight="1" x14ac:dyDescent="0.25">
      <c r="B31" s="10">
        <v>32211</v>
      </c>
      <c r="C31" s="11" t="s">
        <v>2</v>
      </c>
      <c r="D31" s="58">
        <v>1000</v>
      </c>
      <c r="E31" s="58">
        <v>0</v>
      </c>
      <c r="F31" s="58">
        <f t="shared" ref="F31:F43" si="15">D31+E31</f>
        <v>1000</v>
      </c>
      <c r="G31" s="7"/>
      <c r="H31" s="63">
        <v>32372</v>
      </c>
      <c r="I31" s="60" t="s">
        <v>13</v>
      </c>
      <c r="J31" s="62">
        <v>0</v>
      </c>
      <c r="K31" s="62">
        <v>1000</v>
      </c>
      <c r="L31" s="62">
        <f>J31+K31</f>
        <v>1000</v>
      </c>
      <c r="M31"/>
      <c r="N31"/>
      <c r="O31"/>
      <c r="P31"/>
      <c r="Q31"/>
      <c r="R31"/>
      <c r="T31"/>
      <c r="U31"/>
      <c r="V31"/>
      <c r="W31"/>
      <c r="X31"/>
      <c r="Y31"/>
      <c r="Z31"/>
      <c r="AA31"/>
      <c r="AB31"/>
      <c r="AC31"/>
      <c r="AD31"/>
    </row>
    <row r="32" spans="2:30" s="4" customFormat="1" ht="24" customHeight="1" x14ac:dyDescent="0.25">
      <c r="B32" s="10">
        <v>32212</v>
      </c>
      <c r="C32" s="11" t="s">
        <v>45</v>
      </c>
      <c r="D32" s="58">
        <v>0</v>
      </c>
      <c r="E32" s="58">
        <v>0</v>
      </c>
      <c r="F32" s="58">
        <f>D32+E32</f>
        <v>0</v>
      </c>
      <c r="G32" s="7"/>
      <c r="H32" s="63">
        <v>32379</v>
      </c>
      <c r="I32" s="60" t="s">
        <v>90</v>
      </c>
      <c r="J32" s="62">
        <v>0</v>
      </c>
      <c r="K32" s="62">
        <v>0</v>
      </c>
      <c r="L32" s="62">
        <f>J32+K32</f>
        <v>0</v>
      </c>
      <c r="M32"/>
      <c r="N32"/>
      <c r="O32"/>
      <c r="P32"/>
      <c r="Q32"/>
      <c r="R32"/>
      <c r="T32"/>
      <c r="U32"/>
      <c r="V32"/>
      <c r="W32"/>
      <c r="X32"/>
      <c r="Y32"/>
      <c r="Z32"/>
      <c r="AA32"/>
      <c r="AB32"/>
      <c r="AC32"/>
      <c r="AD32"/>
    </row>
    <row r="33" spans="2:30" s="4" customFormat="1" ht="24" customHeight="1" x14ac:dyDescent="0.25">
      <c r="B33" s="10">
        <v>32213</v>
      </c>
      <c r="C33" s="11" t="s">
        <v>3</v>
      </c>
      <c r="D33" s="58">
        <v>0</v>
      </c>
      <c r="E33" s="58">
        <v>0</v>
      </c>
      <c r="F33" s="58">
        <f t="shared" si="15"/>
        <v>0</v>
      </c>
      <c r="G33" s="7"/>
      <c r="H33" s="63">
        <v>32391</v>
      </c>
      <c r="I33" s="60" t="s">
        <v>94</v>
      </c>
      <c r="J33" s="62">
        <v>0</v>
      </c>
      <c r="K33" s="62">
        <v>0</v>
      </c>
      <c r="L33" s="62">
        <f>J33+K33</f>
        <v>0</v>
      </c>
      <c r="M33"/>
      <c r="N33"/>
      <c r="O33"/>
      <c r="P33"/>
      <c r="Q33"/>
      <c r="R33"/>
      <c r="T33"/>
      <c r="U33"/>
      <c r="V33"/>
      <c r="W33"/>
      <c r="X33"/>
      <c r="Y33"/>
      <c r="Z33"/>
      <c r="AA33"/>
      <c r="AB33"/>
      <c r="AC33"/>
      <c r="AD33"/>
    </row>
    <row r="34" spans="2:30" s="4" customFormat="1" x14ac:dyDescent="0.25">
      <c r="B34" s="57">
        <v>32214</v>
      </c>
      <c r="C34" s="11" t="s">
        <v>46</v>
      </c>
      <c r="D34" s="58">
        <v>5000</v>
      </c>
      <c r="E34" s="58">
        <v>-2000</v>
      </c>
      <c r="F34" s="58">
        <f t="shared" si="15"/>
        <v>3000</v>
      </c>
      <c r="G34" s="7"/>
      <c r="H34" s="63">
        <v>32399</v>
      </c>
      <c r="I34" s="60" t="s">
        <v>15</v>
      </c>
      <c r="J34" s="62">
        <v>0</v>
      </c>
      <c r="K34" s="62">
        <v>0</v>
      </c>
      <c r="L34" s="62">
        <f t="shared" si="13"/>
        <v>0</v>
      </c>
      <c r="M34"/>
      <c r="N34"/>
      <c r="O34"/>
      <c r="P34"/>
      <c r="Q34"/>
      <c r="R34"/>
      <c r="T34"/>
      <c r="U34"/>
      <c r="V34"/>
      <c r="W34"/>
      <c r="X34"/>
      <c r="Y34"/>
      <c r="Z34"/>
      <c r="AA34"/>
      <c r="AB34"/>
      <c r="AC34"/>
      <c r="AD34"/>
    </row>
    <row r="35" spans="2:30" s="4" customFormat="1" ht="24" customHeight="1" x14ac:dyDescent="0.25">
      <c r="B35" s="10">
        <v>32216</v>
      </c>
      <c r="C35" s="11" t="s">
        <v>64</v>
      </c>
      <c r="D35" s="58">
        <v>0</v>
      </c>
      <c r="E35" s="58">
        <v>0</v>
      </c>
      <c r="F35" s="58">
        <f t="shared" si="15"/>
        <v>0</v>
      </c>
      <c r="G35" s="7"/>
      <c r="H35" s="54">
        <v>329</v>
      </c>
      <c r="I35" s="55" t="s">
        <v>40</v>
      </c>
      <c r="J35" s="56">
        <f>SUM(J36:J37)</f>
        <v>0</v>
      </c>
      <c r="K35" s="56">
        <f>SUM(K36:K37)</f>
        <v>0</v>
      </c>
      <c r="L35" s="56">
        <f>SUM(L36:L37)</f>
        <v>0</v>
      </c>
      <c r="M35"/>
      <c r="N35"/>
      <c r="O35"/>
      <c r="P35"/>
      <c r="Q35"/>
      <c r="R35"/>
      <c r="T35"/>
      <c r="U35"/>
      <c r="V35"/>
      <c r="W35"/>
      <c r="X35"/>
      <c r="Y35"/>
      <c r="Z35"/>
      <c r="AA35"/>
      <c r="AB35"/>
      <c r="AC35"/>
      <c r="AD35"/>
    </row>
    <row r="36" spans="2:30" s="4" customFormat="1" ht="22.5" x14ac:dyDescent="0.25">
      <c r="B36" s="10">
        <v>32219</v>
      </c>
      <c r="C36" s="11" t="s">
        <v>47</v>
      </c>
      <c r="D36" s="58">
        <v>3000</v>
      </c>
      <c r="E36" s="12">
        <v>2000</v>
      </c>
      <c r="F36" s="58">
        <v>5000</v>
      </c>
      <c r="G36" s="7"/>
      <c r="H36" s="10">
        <v>32931</v>
      </c>
      <c r="I36" s="11" t="s">
        <v>16</v>
      </c>
      <c r="J36" s="12">
        <v>0</v>
      </c>
      <c r="K36" s="12">
        <v>0</v>
      </c>
      <c r="L36" s="12">
        <f>J36+K36</f>
        <v>0</v>
      </c>
      <c r="M36"/>
      <c r="N36"/>
      <c r="O36"/>
      <c r="P36"/>
      <c r="Q36"/>
      <c r="R36"/>
      <c r="T36"/>
      <c r="U36"/>
      <c r="V36"/>
      <c r="W36"/>
      <c r="X36"/>
      <c r="Y36"/>
      <c r="Z36"/>
      <c r="AA36"/>
      <c r="AB36"/>
      <c r="AC36"/>
      <c r="AD36"/>
    </row>
    <row r="37" spans="2:30" s="4" customFormat="1" x14ac:dyDescent="0.25">
      <c r="B37" s="59">
        <v>32224</v>
      </c>
      <c r="C37" s="60" t="s">
        <v>123</v>
      </c>
      <c r="D37" s="65">
        <v>54000</v>
      </c>
      <c r="E37" s="65">
        <v>0</v>
      </c>
      <c r="F37" s="65">
        <f t="shared" si="15"/>
        <v>54000</v>
      </c>
      <c r="G37" s="7"/>
      <c r="H37" s="63">
        <v>32955</v>
      </c>
      <c r="I37" s="60" t="str">
        <f>C87</f>
        <v>OSTALE PRISTOJBE I NAKNADE</v>
      </c>
      <c r="J37" s="62">
        <v>0</v>
      </c>
      <c r="K37" s="58"/>
      <c r="L37" s="62">
        <v>0</v>
      </c>
      <c r="M37"/>
      <c r="N37"/>
      <c r="O37"/>
      <c r="P37"/>
      <c r="Q37"/>
      <c r="R37"/>
      <c r="T37"/>
      <c r="U37"/>
      <c r="V37"/>
      <c r="W37"/>
      <c r="X37"/>
      <c r="Y37"/>
      <c r="Z37"/>
      <c r="AA37"/>
      <c r="AB37"/>
      <c r="AC37"/>
      <c r="AD37"/>
    </row>
    <row r="38" spans="2:30" s="4" customFormat="1" x14ac:dyDescent="0.25">
      <c r="B38" s="59">
        <v>32226</v>
      </c>
      <c r="C38" s="60" t="s">
        <v>124</v>
      </c>
      <c r="D38" s="65">
        <v>18000</v>
      </c>
      <c r="E38" s="65">
        <v>-2000</v>
      </c>
      <c r="F38" s="65">
        <f t="shared" si="15"/>
        <v>16000</v>
      </c>
      <c r="G38" s="7"/>
      <c r="H38" s="51">
        <v>34</v>
      </c>
      <c r="I38" s="64" t="s">
        <v>21</v>
      </c>
      <c r="J38" s="53">
        <f>J39</f>
        <v>0</v>
      </c>
      <c r="K38" s="53">
        <f t="shared" ref="K38:L38" si="16">K39</f>
        <v>0</v>
      </c>
      <c r="L38" s="53">
        <f t="shared" si="16"/>
        <v>0</v>
      </c>
      <c r="M38"/>
      <c r="N38"/>
      <c r="O38"/>
      <c r="P38"/>
      <c r="Q38"/>
      <c r="R38"/>
      <c r="T38"/>
      <c r="U38"/>
      <c r="V38"/>
      <c r="W38"/>
      <c r="X38"/>
      <c r="Y38"/>
      <c r="Z38"/>
      <c r="AA38"/>
      <c r="AB38"/>
      <c r="AC38"/>
      <c r="AD38"/>
    </row>
    <row r="39" spans="2:30" s="4" customFormat="1" ht="22.5" customHeight="1" x14ac:dyDescent="0.25">
      <c r="B39" s="59">
        <v>32231</v>
      </c>
      <c r="C39" s="60" t="s">
        <v>5</v>
      </c>
      <c r="D39" s="62">
        <v>0</v>
      </c>
      <c r="E39" s="58">
        <v>400</v>
      </c>
      <c r="F39" s="62">
        <f t="shared" si="15"/>
        <v>400</v>
      </c>
      <c r="G39" s="7"/>
      <c r="H39" s="80">
        <v>343</v>
      </c>
      <c r="I39" s="69" t="s">
        <v>21</v>
      </c>
      <c r="J39" s="70">
        <f>J40</f>
        <v>0</v>
      </c>
      <c r="K39" s="70">
        <f>K40</f>
        <v>0</v>
      </c>
      <c r="L39" s="70">
        <f>L40</f>
        <v>0</v>
      </c>
      <c r="M39"/>
      <c r="N39"/>
      <c r="O39"/>
      <c r="P39"/>
      <c r="Q39"/>
      <c r="R39"/>
      <c r="T39"/>
      <c r="U39"/>
      <c r="V39"/>
      <c r="W39"/>
      <c r="X39"/>
      <c r="Y39"/>
      <c r="Z39"/>
      <c r="AA39"/>
      <c r="AB39"/>
      <c r="AC39"/>
      <c r="AD39"/>
    </row>
    <row r="40" spans="2:30" s="4" customFormat="1" x14ac:dyDescent="0.25">
      <c r="B40" s="59">
        <v>32234</v>
      </c>
      <c r="C40" s="60" t="s">
        <v>70</v>
      </c>
      <c r="D40" s="62">
        <v>3600</v>
      </c>
      <c r="E40" s="58">
        <v>2900</v>
      </c>
      <c r="F40" s="62">
        <v>6500</v>
      </c>
      <c r="G40" s="7"/>
      <c r="H40" s="63">
        <v>34312</v>
      </c>
      <c r="I40" s="60" t="s">
        <v>17</v>
      </c>
      <c r="J40" s="62">
        <v>0</v>
      </c>
      <c r="K40" s="58">
        <v>0</v>
      </c>
      <c r="L40" s="62">
        <f t="shared" ref="L40" si="17">J40+K40</f>
        <v>0</v>
      </c>
      <c r="M40"/>
      <c r="N40"/>
      <c r="O40"/>
      <c r="P40"/>
      <c r="Q40"/>
      <c r="R40"/>
      <c r="T40"/>
      <c r="U40"/>
      <c r="V40"/>
      <c r="W40"/>
      <c r="X40"/>
      <c r="Y40"/>
      <c r="Z40"/>
      <c r="AA40"/>
      <c r="AB40"/>
      <c r="AC40"/>
      <c r="AD40"/>
    </row>
    <row r="41" spans="2:30" s="4" customFormat="1" ht="22.5" x14ac:dyDescent="0.25">
      <c r="B41" s="59">
        <v>32243</v>
      </c>
      <c r="C41" s="60" t="s">
        <v>125</v>
      </c>
      <c r="D41" s="62">
        <v>0</v>
      </c>
      <c r="E41" s="58">
        <v>500</v>
      </c>
      <c r="F41" s="62">
        <v>500</v>
      </c>
      <c r="G41" s="6"/>
      <c r="H41" s="51">
        <v>42</v>
      </c>
      <c r="I41" s="64" t="s">
        <v>22</v>
      </c>
      <c r="J41" s="53">
        <f>J42</f>
        <v>0</v>
      </c>
      <c r="K41" s="53">
        <f>K42</f>
        <v>10000</v>
      </c>
      <c r="L41" s="53">
        <f>L42</f>
        <v>10000</v>
      </c>
      <c r="M41"/>
      <c r="N41"/>
      <c r="O41"/>
      <c r="P41"/>
      <c r="Q41"/>
      <c r="R41"/>
      <c r="T41"/>
      <c r="U41"/>
      <c r="V41"/>
      <c r="W41"/>
      <c r="X41"/>
      <c r="Y41"/>
      <c r="Z41"/>
      <c r="AA41"/>
      <c r="AB41"/>
      <c r="AC41"/>
      <c r="AD41"/>
    </row>
    <row r="42" spans="2:30" s="4" customFormat="1" ht="22.5" x14ac:dyDescent="0.25">
      <c r="B42" s="63">
        <v>32244</v>
      </c>
      <c r="C42" s="60" t="s">
        <v>48</v>
      </c>
      <c r="D42" s="62">
        <v>0</v>
      </c>
      <c r="E42" s="58">
        <v>5000</v>
      </c>
      <c r="F42" s="62">
        <f t="shared" si="15"/>
        <v>5000</v>
      </c>
      <c r="G42" s="7"/>
      <c r="H42" s="54">
        <v>422</v>
      </c>
      <c r="I42" s="55" t="s">
        <v>41</v>
      </c>
      <c r="J42" s="56">
        <f>SUM(J43:J47)</f>
        <v>0</v>
      </c>
      <c r="K42" s="56">
        <f>SUM(K43:K47)</f>
        <v>10000</v>
      </c>
      <c r="L42" s="56">
        <f>SUM(L43:L47)</f>
        <v>10000</v>
      </c>
      <c r="M42"/>
      <c r="N42"/>
      <c r="O42"/>
      <c r="P42"/>
      <c r="Q42"/>
      <c r="R42"/>
      <c r="T42"/>
      <c r="U42"/>
      <c r="V42"/>
      <c r="W42"/>
      <c r="X42"/>
      <c r="Y42"/>
      <c r="Z42"/>
      <c r="AA42"/>
      <c r="AB42"/>
      <c r="AC42"/>
      <c r="AD42"/>
    </row>
    <row r="43" spans="2:30" s="4" customFormat="1" x14ac:dyDescent="0.25">
      <c r="B43" s="59">
        <v>32251</v>
      </c>
      <c r="C43" s="60" t="s">
        <v>6</v>
      </c>
      <c r="D43" s="62">
        <v>5000</v>
      </c>
      <c r="E43" s="62">
        <v>-4000</v>
      </c>
      <c r="F43" s="62">
        <f t="shared" si="15"/>
        <v>1000</v>
      </c>
      <c r="G43" s="7"/>
      <c r="H43" s="10">
        <v>42211</v>
      </c>
      <c r="I43" s="11" t="s">
        <v>82</v>
      </c>
      <c r="J43" s="12">
        <v>0</v>
      </c>
      <c r="K43" s="12">
        <v>0</v>
      </c>
      <c r="L43" s="81">
        <f>J43+K43</f>
        <v>0</v>
      </c>
      <c r="M43"/>
      <c r="N43"/>
      <c r="O43"/>
      <c r="P43"/>
      <c r="Q43"/>
      <c r="R43"/>
      <c r="T43"/>
      <c r="U43"/>
      <c r="V43"/>
      <c r="W43"/>
      <c r="X43"/>
      <c r="Y43"/>
      <c r="Z43"/>
      <c r="AA43"/>
      <c r="AB43"/>
      <c r="AC43"/>
      <c r="AD43"/>
    </row>
    <row r="44" spans="2:30" s="4" customFormat="1" ht="27" customHeight="1" x14ac:dyDescent="0.25">
      <c r="B44" s="59">
        <v>32252</v>
      </c>
      <c r="C44" s="60" t="s">
        <v>126</v>
      </c>
      <c r="D44" s="62">
        <v>0</v>
      </c>
      <c r="E44" s="62">
        <v>1700</v>
      </c>
      <c r="F44" s="62">
        <v>1700</v>
      </c>
      <c r="G44" s="7"/>
      <c r="H44" s="10">
        <v>42219</v>
      </c>
      <c r="I44" s="11" t="s">
        <v>68</v>
      </c>
      <c r="J44" s="12">
        <v>0</v>
      </c>
      <c r="K44" s="12">
        <v>0</v>
      </c>
      <c r="L44" s="81">
        <f>J44+K44</f>
        <v>0</v>
      </c>
      <c r="M44"/>
      <c r="N44"/>
      <c r="O44"/>
      <c r="P44"/>
      <c r="Q44"/>
      <c r="R44"/>
      <c r="T44"/>
      <c r="U44"/>
      <c r="V44"/>
      <c r="W44"/>
      <c r="X44"/>
      <c r="Y44"/>
      <c r="Z44"/>
      <c r="AA44"/>
      <c r="AB44"/>
      <c r="AC44"/>
      <c r="AD44"/>
    </row>
    <row r="45" spans="2:30" s="4" customFormat="1" ht="20.25" customHeight="1" x14ac:dyDescent="0.25">
      <c r="B45" s="59">
        <v>32271</v>
      </c>
      <c r="C45" s="60" t="s">
        <v>99</v>
      </c>
      <c r="D45" s="62">
        <v>2200</v>
      </c>
      <c r="E45" s="62">
        <v>1400</v>
      </c>
      <c r="F45" s="62">
        <v>3600</v>
      </c>
      <c r="G45" s="7"/>
      <c r="H45" s="10">
        <v>42212</v>
      </c>
      <c r="I45" s="11" t="s">
        <v>81</v>
      </c>
      <c r="J45" s="12">
        <v>0</v>
      </c>
      <c r="K45" s="12">
        <v>0</v>
      </c>
      <c r="L45" s="81">
        <f>J45+K45</f>
        <v>0</v>
      </c>
      <c r="M45"/>
      <c r="N45"/>
      <c r="O45"/>
      <c r="P45"/>
      <c r="Q45"/>
      <c r="R45"/>
      <c r="T45"/>
      <c r="U45"/>
      <c r="V45"/>
      <c r="W45"/>
      <c r="X45"/>
      <c r="Y45"/>
      <c r="Z45"/>
      <c r="AA45"/>
      <c r="AB45"/>
      <c r="AC45"/>
      <c r="AD45"/>
    </row>
    <row r="46" spans="2:30" s="4" customFormat="1" x14ac:dyDescent="0.25">
      <c r="B46" s="66">
        <v>323</v>
      </c>
      <c r="C46" s="55" t="s">
        <v>38</v>
      </c>
      <c r="D46" s="56">
        <f>SUM(D47:D75)</f>
        <v>116700</v>
      </c>
      <c r="E46" s="56">
        <f>SUM(E47:E75)</f>
        <v>23600</v>
      </c>
      <c r="F46" s="56">
        <f>SUM(F47:F75)</f>
        <v>140300</v>
      </c>
      <c r="G46" s="7"/>
      <c r="H46" s="10">
        <v>42234</v>
      </c>
      <c r="I46" s="11" t="s">
        <v>100</v>
      </c>
      <c r="J46" s="12">
        <v>0</v>
      </c>
      <c r="K46" s="12">
        <v>0</v>
      </c>
      <c r="L46" s="81">
        <f>J46+K46</f>
        <v>0</v>
      </c>
      <c r="M46"/>
      <c r="N46"/>
      <c r="O46"/>
      <c r="P46"/>
      <c r="Q46"/>
      <c r="R46"/>
      <c r="T46"/>
      <c r="U46"/>
      <c r="V46"/>
      <c r="W46"/>
      <c r="X46"/>
      <c r="Y46"/>
      <c r="Z46"/>
      <c r="AA46"/>
      <c r="AB46"/>
      <c r="AC46"/>
      <c r="AD46"/>
    </row>
    <row r="47" spans="2:30" s="4" customFormat="1" x14ac:dyDescent="0.25">
      <c r="B47" s="59">
        <v>32311</v>
      </c>
      <c r="C47" s="60" t="s">
        <v>49</v>
      </c>
      <c r="D47" s="62">
        <v>600</v>
      </c>
      <c r="E47" s="62">
        <v>1800</v>
      </c>
      <c r="F47" s="62">
        <f t="shared" ref="F47:F75" si="18">D47+E47</f>
        <v>2400</v>
      </c>
      <c r="G47" s="7"/>
      <c r="H47" s="63">
        <v>42273</v>
      </c>
      <c r="I47" s="60" t="s">
        <v>18</v>
      </c>
      <c r="J47" s="62">
        <v>0</v>
      </c>
      <c r="K47" s="62">
        <v>10000</v>
      </c>
      <c r="L47" s="62">
        <f>J47+K47</f>
        <v>10000</v>
      </c>
      <c r="M47"/>
      <c r="N47"/>
      <c r="O47"/>
      <c r="P47"/>
      <c r="Q47"/>
      <c r="R47"/>
      <c r="T47"/>
      <c r="U47"/>
      <c r="V47"/>
      <c r="W47"/>
      <c r="X47"/>
      <c r="Y47"/>
      <c r="Z47"/>
      <c r="AA47"/>
      <c r="AB47"/>
      <c r="AC47"/>
      <c r="AD47"/>
    </row>
    <row r="48" spans="2:30" s="4" customFormat="1" x14ac:dyDescent="0.25">
      <c r="B48" s="57">
        <v>32313</v>
      </c>
      <c r="C48" s="11" t="s">
        <v>50</v>
      </c>
      <c r="D48" s="58">
        <v>0</v>
      </c>
      <c r="E48" s="58">
        <v>200</v>
      </c>
      <c r="F48" s="58">
        <f t="shared" si="18"/>
        <v>200</v>
      </c>
      <c r="G48" s="7"/>
      <c r="H48"/>
      <c r="I48"/>
      <c r="J48"/>
      <c r="K48" s="1"/>
      <c r="L48"/>
      <c r="M48"/>
      <c r="N48"/>
      <c r="O48"/>
      <c r="P48"/>
      <c r="Q48"/>
      <c r="R48"/>
      <c r="T48"/>
      <c r="U48"/>
      <c r="V48"/>
      <c r="W48"/>
      <c r="X48"/>
      <c r="Y48"/>
      <c r="Z48"/>
      <c r="AA48"/>
      <c r="AB48"/>
      <c r="AC48"/>
      <c r="AD48"/>
    </row>
    <row r="49" spans="2:30" s="4" customFormat="1" x14ac:dyDescent="0.25">
      <c r="B49" s="57">
        <v>32319</v>
      </c>
      <c r="C49" s="11" t="s">
        <v>84</v>
      </c>
      <c r="D49" s="58">
        <v>0</v>
      </c>
      <c r="E49" s="58">
        <v>0</v>
      </c>
      <c r="F49" s="58">
        <f t="shared" si="18"/>
        <v>0</v>
      </c>
      <c r="G49" s="7"/>
      <c r="H49"/>
      <c r="I49"/>
      <c r="J49"/>
      <c r="K49"/>
      <c r="L49"/>
      <c r="M49"/>
      <c r="N49"/>
      <c r="O49"/>
      <c r="P49"/>
      <c r="Q49"/>
      <c r="R49"/>
      <c r="T49"/>
      <c r="U49"/>
      <c r="V49"/>
      <c r="W49"/>
      <c r="X49"/>
      <c r="Y49"/>
      <c r="Z49"/>
      <c r="AA49"/>
      <c r="AB49"/>
      <c r="AC49"/>
      <c r="AD49"/>
    </row>
    <row r="50" spans="2:30" s="4" customFormat="1" ht="22.5" x14ac:dyDescent="0.25">
      <c r="B50" s="10">
        <v>32321</v>
      </c>
      <c r="C50" s="11" t="s">
        <v>51</v>
      </c>
      <c r="D50" s="58">
        <v>0</v>
      </c>
      <c r="E50" s="58">
        <v>0</v>
      </c>
      <c r="F50" s="58">
        <f t="shared" si="18"/>
        <v>0</v>
      </c>
      <c r="G50" s="7"/>
      <c r="H50"/>
      <c r="I50"/>
      <c r="J50"/>
      <c r="K50"/>
      <c r="L50"/>
      <c r="M50"/>
      <c r="N50"/>
      <c r="O50"/>
      <c r="P50"/>
      <c r="Q50"/>
      <c r="R50"/>
      <c r="T50"/>
      <c r="U50"/>
      <c r="V50"/>
      <c r="W50"/>
      <c r="X50"/>
      <c r="Y50"/>
      <c r="Z50"/>
      <c r="AA50"/>
      <c r="AB50"/>
      <c r="AC50"/>
      <c r="AD50"/>
    </row>
    <row r="51" spans="2:30" s="4" customFormat="1" ht="22.5" customHeight="1" x14ac:dyDescent="0.25">
      <c r="B51" s="10">
        <v>32322</v>
      </c>
      <c r="C51" s="11" t="s">
        <v>85</v>
      </c>
      <c r="D51" s="58">
        <v>0</v>
      </c>
      <c r="E51" s="58">
        <v>0</v>
      </c>
      <c r="F51" s="58">
        <f t="shared" si="18"/>
        <v>0</v>
      </c>
      <c r="G51" s="7"/>
      <c r="H51"/>
      <c r="I51"/>
      <c r="J51"/>
      <c r="K51"/>
      <c r="L51"/>
      <c r="M51"/>
      <c r="N51"/>
      <c r="O51"/>
      <c r="P51"/>
      <c r="Q51"/>
      <c r="R51"/>
      <c r="T51"/>
      <c r="U51"/>
      <c r="V51"/>
      <c r="W51"/>
      <c r="X51"/>
      <c r="Y51"/>
      <c r="Z51"/>
      <c r="AA51"/>
      <c r="AB51"/>
      <c r="AC51"/>
      <c r="AD51"/>
    </row>
    <row r="52" spans="2:30" s="4" customFormat="1" ht="22.5" x14ac:dyDescent="0.25">
      <c r="B52" s="10">
        <v>32323</v>
      </c>
      <c r="C52" s="11" t="s">
        <v>71</v>
      </c>
      <c r="D52" s="58">
        <v>0</v>
      </c>
      <c r="E52" s="58">
        <v>600</v>
      </c>
      <c r="F52" s="58">
        <f t="shared" si="18"/>
        <v>600</v>
      </c>
      <c r="G52" s="7"/>
      <c r="H52"/>
      <c r="I52"/>
      <c r="J52"/>
      <c r="K52"/>
      <c r="L52"/>
      <c r="M52"/>
      <c r="N52"/>
      <c r="O52"/>
      <c r="P52"/>
      <c r="Q52"/>
      <c r="R52"/>
      <c r="T52"/>
      <c r="U52"/>
      <c r="V52"/>
      <c r="W52"/>
      <c r="X52"/>
      <c r="Y52"/>
      <c r="Z52"/>
      <c r="AA52"/>
      <c r="AB52"/>
      <c r="AC52"/>
      <c r="AD52"/>
    </row>
    <row r="53" spans="2:30" s="4" customFormat="1" ht="22.5" x14ac:dyDescent="0.25">
      <c r="B53" s="10">
        <v>32329</v>
      </c>
      <c r="C53" s="11" t="s">
        <v>65</v>
      </c>
      <c r="D53" s="58">
        <v>33000</v>
      </c>
      <c r="E53" s="58">
        <v>-29750</v>
      </c>
      <c r="F53" s="58">
        <f t="shared" si="18"/>
        <v>3250</v>
      </c>
      <c r="G53" s="7"/>
      <c r="H53"/>
      <c r="I53"/>
      <c r="J53"/>
      <c r="K53"/>
      <c r="L53"/>
      <c r="M53"/>
      <c r="N53"/>
      <c r="O53"/>
      <c r="P53"/>
      <c r="Q53"/>
      <c r="R53"/>
      <c r="T53"/>
      <c r="U53"/>
      <c r="V53"/>
      <c r="W53"/>
      <c r="X53"/>
      <c r="Y53"/>
      <c r="Z53"/>
      <c r="AA53"/>
      <c r="AB53"/>
      <c r="AC53"/>
      <c r="AD53"/>
    </row>
    <row r="54" spans="2:30" s="4" customFormat="1" x14ac:dyDescent="0.25">
      <c r="B54" s="10">
        <v>32331</v>
      </c>
      <c r="C54" s="11" t="s">
        <v>7</v>
      </c>
      <c r="D54" s="58">
        <v>0</v>
      </c>
      <c r="E54" s="58">
        <v>0</v>
      </c>
      <c r="F54" s="58">
        <f t="shared" si="18"/>
        <v>0</v>
      </c>
      <c r="G54" s="7"/>
      <c r="H54"/>
      <c r="I54"/>
      <c r="J54"/>
      <c r="K54"/>
      <c r="L54"/>
      <c r="M54"/>
      <c r="N54"/>
      <c r="O54"/>
      <c r="P54"/>
      <c r="Q54"/>
      <c r="R54"/>
      <c r="T54"/>
      <c r="U54"/>
      <c r="V54"/>
      <c r="W54"/>
      <c r="X54"/>
      <c r="Y54"/>
      <c r="Z54"/>
      <c r="AA54"/>
      <c r="AB54"/>
      <c r="AC54"/>
      <c r="AD54"/>
    </row>
    <row r="55" spans="2:30" s="4" customFormat="1" ht="18" customHeight="1" x14ac:dyDescent="0.25">
      <c r="B55" s="10">
        <v>32332</v>
      </c>
      <c r="C55" s="11" t="s">
        <v>8</v>
      </c>
      <c r="D55" s="58">
        <v>0</v>
      </c>
      <c r="E55" s="58">
        <v>0</v>
      </c>
      <c r="F55" s="58">
        <f t="shared" si="18"/>
        <v>0</v>
      </c>
      <c r="G55" s="7"/>
      <c r="H55"/>
      <c r="I55"/>
      <c r="J55"/>
      <c r="K55"/>
      <c r="L55"/>
      <c r="M55"/>
      <c r="N55"/>
      <c r="O55"/>
      <c r="P55"/>
      <c r="Q55"/>
      <c r="R55"/>
      <c r="T55"/>
      <c r="U55"/>
      <c r="V55"/>
      <c r="W55"/>
      <c r="X55"/>
      <c r="Y55"/>
      <c r="Z55"/>
      <c r="AA55"/>
      <c r="AB55"/>
      <c r="AC55"/>
      <c r="AD55"/>
    </row>
    <row r="56" spans="2:30" s="4" customFormat="1" ht="21.75" customHeight="1" x14ac:dyDescent="0.25">
      <c r="B56" s="10">
        <v>32334</v>
      </c>
      <c r="C56" s="11" t="s">
        <v>86</v>
      </c>
      <c r="D56" s="58">
        <v>0</v>
      </c>
      <c r="E56" s="58"/>
      <c r="F56" s="58">
        <f t="shared" si="18"/>
        <v>0</v>
      </c>
      <c r="G56" s="7"/>
      <c r="H56"/>
      <c r="I56"/>
      <c r="J56"/>
      <c r="K56"/>
      <c r="L56"/>
      <c r="M56"/>
      <c r="N56"/>
      <c r="O56"/>
      <c r="P56"/>
      <c r="Q56"/>
      <c r="R56"/>
      <c r="T56"/>
      <c r="U56"/>
      <c r="V56"/>
      <c r="W56"/>
      <c r="X56"/>
      <c r="Y56"/>
      <c r="Z56"/>
      <c r="AA56"/>
      <c r="AB56"/>
      <c r="AC56"/>
      <c r="AD56"/>
    </row>
    <row r="57" spans="2:30" s="4" customFormat="1" x14ac:dyDescent="0.25">
      <c r="B57" s="10">
        <v>32339</v>
      </c>
      <c r="C57" s="11" t="s">
        <v>9</v>
      </c>
      <c r="D57" s="58">
        <v>1000</v>
      </c>
      <c r="E57" s="58">
        <v>200</v>
      </c>
      <c r="F57" s="58">
        <f t="shared" si="18"/>
        <v>1200</v>
      </c>
      <c r="G57" s="7"/>
      <c r="H57"/>
      <c r="I57"/>
      <c r="J57"/>
      <c r="K57"/>
      <c r="L57"/>
      <c r="M57"/>
      <c r="N57"/>
      <c r="O57"/>
      <c r="P57"/>
      <c r="Q57"/>
      <c r="R57"/>
      <c r="T57"/>
      <c r="U57"/>
      <c r="V57"/>
      <c r="W57"/>
      <c r="X57"/>
      <c r="Y57"/>
      <c r="Z57"/>
      <c r="AA57"/>
      <c r="AB57"/>
      <c r="AC57"/>
      <c r="AD57"/>
    </row>
    <row r="58" spans="2:30" s="4" customFormat="1" x14ac:dyDescent="0.25">
      <c r="B58" s="10">
        <v>32341</v>
      </c>
      <c r="C58" s="11" t="s">
        <v>10</v>
      </c>
      <c r="D58" s="58">
        <v>0</v>
      </c>
      <c r="E58" s="58">
        <v>6000</v>
      </c>
      <c r="F58" s="58">
        <f t="shared" si="18"/>
        <v>6000</v>
      </c>
      <c r="G58" s="7"/>
      <c r="H58"/>
      <c r="I58"/>
      <c r="J58"/>
      <c r="K58"/>
      <c r="L58"/>
      <c r="M58"/>
      <c r="N58"/>
      <c r="O58"/>
      <c r="P58"/>
      <c r="Q58"/>
      <c r="R58"/>
      <c r="T58"/>
      <c r="U58"/>
      <c r="V58"/>
      <c r="W58"/>
      <c r="X58"/>
      <c r="Y58"/>
      <c r="Z58"/>
      <c r="AA58"/>
      <c r="AB58"/>
      <c r="AC58"/>
      <c r="AD58"/>
    </row>
    <row r="59" spans="2:30" s="4" customFormat="1" x14ac:dyDescent="0.25">
      <c r="B59" s="10">
        <v>32342</v>
      </c>
      <c r="C59" s="11" t="s">
        <v>52</v>
      </c>
      <c r="D59" s="58">
        <v>0</v>
      </c>
      <c r="E59" s="58">
        <v>2400</v>
      </c>
      <c r="F59" s="58">
        <f t="shared" si="18"/>
        <v>2400</v>
      </c>
      <c r="G59" s="7"/>
      <c r="H59"/>
      <c r="I59"/>
      <c r="J59"/>
      <c r="K59"/>
      <c r="L59"/>
      <c r="M59"/>
      <c r="N59"/>
      <c r="O59"/>
      <c r="P59"/>
      <c r="Q59"/>
      <c r="R59"/>
      <c r="T59"/>
      <c r="U59"/>
      <c r="V59"/>
      <c r="W59"/>
      <c r="X59"/>
      <c r="Y59"/>
      <c r="Z59"/>
      <c r="AA59"/>
      <c r="AB59"/>
      <c r="AC59"/>
      <c r="AD59"/>
    </row>
    <row r="60" spans="2:30" s="4" customFormat="1" ht="25.5" customHeight="1" x14ac:dyDescent="0.25">
      <c r="B60" s="10">
        <v>32349</v>
      </c>
      <c r="C60" s="11" t="s">
        <v>11</v>
      </c>
      <c r="D60" s="58">
        <v>1500</v>
      </c>
      <c r="E60" s="12">
        <v>0</v>
      </c>
      <c r="F60" s="58">
        <f t="shared" si="18"/>
        <v>1500</v>
      </c>
      <c r="G60" s="7"/>
      <c r="H60"/>
      <c r="I60"/>
      <c r="J60"/>
      <c r="K60"/>
      <c r="L60"/>
      <c r="M60"/>
      <c r="N60"/>
      <c r="O60"/>
      <c r="P60"/>
      <c r="Q60"/>
      <c r="R60"/>
      <c r="T60"/>
      <c r="U60"/>
      <c r="V60"/>
      <c r="W60"/>
      <c r="X60"/>
      <c r="Y60"/>
      <c r="Z60"/>
      <c r="AA60"/>
      <c r="AB60"/>
      <c r="AC60"/>
      <c r="AD60"/>
    </row>
    <row r="61" spans="2:30" s="4" customFormat="1" x14ac:dyDescent="0.25">
      <c r="B61" s="10">
        <v>32351</v>
      </c>
      <c r="C61" s="11" t="s">
        <v>127</v>
      </c>
      <c r="D61" s="58">
        <v>24700</v>
      </c>
      <c r="E61" s="58">
        <v>0</v>
      </c>
      <c r="F61" s="58">
        <f t="shared" si="18"/>
        <v>24700</v>
      </c>
      <c r="G61" s="7"/>
      <c r="H61"/>
      <c r="I61"/>
      <c r="J61"/>
      <c r="K61"/>
      <c r="L61"/>
      <c r="M61"/>
      <c r="N61"/>
      <c r="O61"/>
      <c r="P61"/>
      <c r="Q61"/>
      <c r="R61"/>
      <c r="T61"/>
      <c r="U61"/>
      <c r="V61"/>
      <c r="W61"/>
      <c r="X61"/>
      <c r="Y61"/>
      <c r="Z61"/>
      <c r="AA61"/>
      <c r="AB61"/>
      <c r="AC61"/>
      <c r="AD61"/>
    </row>
    <row r="62" spans="2:30" s="4" customFormat="1" x14ac:dyDescent="0.25">
      <c r="B62" s="10">
        <v>32355</v>
      </c>
      <c r="C62" s="11" t="s">
        <v>87</v>
      </c>
      <c r="D62" s="58">
        <v>1900</v>
      </c>
      <c r="E62" s="58">
        <v>0</v>
      </c>
      <c r="F62" s="58">
        <f t="shared" si="18"/>
        <v>1900</v>
      </c>
      <c r="G62" s="7"/>
      <c r="H62"/>
      <c r="I62"/>
      <c r="J62"/>
      <c r="K62"/>
      <c r="L62"/>
      <c r="M62"/>
      <c r="N62"/>
      <c r="O62"/>
      <c r="P62"/>
      <c r="Q62"/>
      <c r="R62"/>
      <c r="T62"/>
      <c r="U62"/>
      <c r="V62"/>
      <c r="W62"/>
      <c r="X62"/>
      <c r="Y62"/>
      <c r="Z62"/>
      <c r="AA62"/>
      <c r="AB62"/>
      <c r="AC62"/>
      <c r="AD62"/>
    </row>
    <row r="63" spans="2:30" s="4" customFormat="1" ht="22.5" x14ac:dyDescent="0.25">
      <c r="B63" s="10">
        <v>32361</v>
      </c>
      <c r="C63" s="11" t="s">
        <v>88</v>
      </c>
      <c r="D63" s="58">
        <v>0</v>
      </c>
      <c r="E63" s="58">
        <v>550</v>
      </c>
      <c r="F63" s="58">
        <f t="shared" si="18"/>
        <v>550</v>
      </c>
      <c r="G63" s="6"/>
      <c r="H63"/>
      <c r="I63"/>
      <c r="J63"/>
      <c r="K63"/>
      <c r="L63"/>
      <c r="M63"/>
      <c r="N63"/>
      <c r="O63"/>
      <c r="P63"/>
      <c r="Q63"/>
      <c r="R63"/>
      <c r="T63"/>
      <c r="U63"/>
      <c r="V63"/>
      <c r="W63"/>
      <c r="X63"/>
      <c r="Y63"/>
      <c r="Z63"/>
      <c r="AA63"/>
      <c r="AB63"/>
      <c r="AC63"/>
      <c r="AD63"/>
    </row>
    <row r="64" spans="2:30" s="4" customFormat="1" x14ac:dyDescent="0.25">
      <c r="B64" s="10">
        <v>32362</v>
      </c>
      <c r="C64" s="11" t="s">
        <v>128</v>
      </c>
      <c r="D64" s="58">
        <v>30000</v>
      </c>
      <c r="E64" s="58">
        <v>0</v>
      </c>
      <c r="F64" s="58">
        <v>30000</v>
      </c>
      <c r="G64" s="7"/>
      <c r="H64"/>
      <c r="I64"/>
      <c r="J64"/>
      <c r="K64"/>
      <c r="L64"/>
      <c r="M64"/>
      <c r="N64"/>
      <c r="O64"/>
      <c r="P64"/>
      <c r="Q64"/>
      <c r="R64"/>
      <c r="T64"/>
      <c r="U64"/>
      <c r="V64"/>
      <c r="W64"/>
      <c r="X64"/>
      <c r="Y64"/>
      <c r="Z64"/>
      <c r="AA64"/>
      <c r="AB64"/>
      <c r="AC64"/>
      <c r="AD64"/>
    </row>
    <row r="65" spans="2:30" s="4" customFormat="1" x14ac:dyDescent="0.25">
      <c r="B65" s="10">
        <v>32369</v>
      </c>
      <c r="C65" s="11" t="s">
        <v>95</v>
      </c>
      <c r="D65" s="58">
        <v>0</v>
      </c>
      <c r="E65" s="58">
        <v>25000</v>
      </c>
      <c r="F65" s="58">
        <f>D65+E65</f>
        <v>25000</v>
      </c>
      <c r="G65" s="7"/>
      <c r="H65"/>
      <c r="I65"/>
      <c r="J65"/>
      <c r="K65"/>
      <c r="L65"/>
      <c r="M65"/>
      <c r="N65"/>
      <c r="O65"/>
      <c r="P65"/>
      <c r="Q65"/>
      <c r="R65"/>
      <c r="T65"/>
      <c r="U65"/>
      <c r="V65"/>
      <c r="W65"/>
      <c r="X65"/>
      <c r="Y65"/>
      <c r="Z65"/>
      <c r="AA65"/>
      <c r="AB65"/>
      <c r="AC65"/>
      <c r="AD65"/>
    </row>
    <row r="66" spans="2:30" s="4" customFormat="1" x14ac:dyDescent="0.25">
      <c r="B66" s="10">
        <v>32371</v>
      </c>
      <c r="C66" s="11" t="s">
        <v>12</v>
      </c>
      <c r="D66" s="58">
        <v>0</v>
      </c>
      <c r="E66" s="58">
        <v>0</v>
      </c>
      <c r="F66" s="58">
        <f t="shared" si="18"/>
        <v>0</v>
      </c>
      <c r="G66" s="7"/>
      <c r="H66"/>
      <c r="I66"/>
      <c r="J66"/>
      <c r="K66"/>
      <c r="L66"/>
      <c r="M66"/>
      <c r="N66"/>
      <c r="O66"/>
      <c r="P66"/>
      <c r="Q66"/>
      <c r="R66"/>
      <c r="T66"/>
      <c r="U66"/>
      <c r="V66"/>
      <c r="W66"/>
      <c r="X66"/>
      <c r="Y66"/>
      <c r="Z66"/>
      <c r="AA66"/>
      <c r="AB66"/>
      <c r="AC66"/>
      <c r="AD66"/>
    </row>
    <row r="67" spans="2:30" s="4" customFormat="1" x14ac:dyDescent="0.25">
      <c r="B67" s="10">
        <v>32372</v>
      </c>
      <c r="C67" s="11" t="s">
        <v>13</v>
      </c>
      <c r="D67" s="58">
        <v>1000</v>
      </c>
      <c r="E67" s="58">
        <v>0</v>
      </c>
      <c r="F67" s="58">
        <f t="shared" si="18"/>
        <v>1000</v>
      </c>
      <c r="G67" s="7"/>
      <c r="H67"/>
      <c r="I67"/>
      <c r="J67"/>
      <c r="K67"/>
      <c r="L67"/>
      <c r="M67"/>
      <c r="N67"/>
      <c r="O67"/>
      <c r="P67"/>
      <c r="Q67"/>
      <c r="R67"/>
      <c r="T67"/>
      <c r="U67"/>
      <c r="V67"/>
      <c r="W67"/>
      <c r="X67"/>
      <c r="Y67"/>
      <c r="Z67"/>
      <c r="AA67"/>
      <c r="AB67"/>
      <c r="AC67"/>
      <c r="AD67"/>
    </row>
    <row r="68" spans="2:30" s="4" customFormat="1" ht="24" customHeight="1" x14ac:dyDescent="0.25">
      <c r="B68" s="10">
        <v>32373</v>
      </c>
      <c r="C68" s="11" t="s">
        <v>53</v>
      </c>
      <c r="D68" s="58">
        <v>6000</v>
      </c>
      <c r="E68" s="58">
        <v>10000</v>
      </c>
      <c r="F68" s="58">
        <v>16000</v>
      </c>
      <c r="G68" s="7"/>
      <c r="H68"/>
      <c r="I68"/>
      <c r="J68"/>
      <c r="K68"/>
      <c r="L68"/>
      <c r="M68"/>
      <c r="N68"/>
      <c r="O68"/>
      <c r="P68"/>
      <c r="Q68"/>
      <c r="R68"/>
      <c r="T68"/>
      <c r="U68"/>
      <c r="V68"/>
      <c r="W68"/>
      <c r="X68"/>
      <c r="Y68"/>
      <c r="Z68"/>
      <c r="AA68"/>
      <c r="AB68"/>
      <c r="AC68"/>
      <c r="AD68"/>
    </row>
    <row r="69" spans="2:30" s="4" customFormat="1" x14ac:dyDescent="0.25">
      <c r="B69" s="10">
        <v>32377</v>
      </c>
      <c r="C69" s="11" t="s">
        <v>89</v>
      </c>
      <c r="D69" s="58">
        <v>0</v>
      </c>
      <c r="E69" s="58">
        <v>2000</v>
      </c>
      <c r="F69" s="58">
        <f t="shared" si="18"/>
        <v>2000</v>
      </c>
      <c r="G69" s="7"/>
      <c r="H69"/>
      <c r="I69"/>
      <c r="J69"/>
      <c r="K69"/>
      <c r="L69"/>
      <c r="M69"/>
      <c r="N69"/>
      <c r="O69"/>
      <c r="P69"/>
      <c r="Q69"/>
      <c r="R69"/>
      <c r="T69"/>
      <c r="U69"/>
      <c r="V69"/>
      <c r="W69"/>
      <c r="X69"/>
      <c r="Y69"/>
      <c r="Z69"/>
      <c r="AA69"/>
      <c r="AB69"/>
      <c r="AC69"/>
      <c r="AD69"/>
    </row>
    <row r="70" spans="2:30" s="3" customFormat="1" x14ac:dyDescent="0.25">
      <c r="B70" s="10">
        <v>32379</v>
      </c>
      <c r="C70" s="11" t="s">
        <v>90</v>
      </c>
      <c r="D70" s="12">
        <v>0</v>
      </c>
      <c r="E70" s="12">
        <v>6000</v>
      </c>
      <c r="F70" s="12">
        <f t="shared" si="18"/>
        <v>6000</v>
      </c>
      <c r="G70" s="5"/>
      <c r="H70"/>
      <c r="I70"/>
      <c r="J70"/>
      <c r="K70"/>
      <c r="L70"/>
      <c r="M70"/>
      <c r="N70"/>
      <c r="O70"/>
      <c r="P70"/>
      <c r="Q70"/>
      <c r="R70"/>
      <c r="T70"/>
      <c r="U70"/>
      <c r="V70"/>
      <c r="W70"/>
      <c r="X70"/>
      <c r="Y70"/>
      <c r="Z70"/>
      <c r="AA70"/>
      <c r="AB70"/>
      <c r="AC70"/>
      <c r="AD70"/>
    </row>
    <row r="71" spans="2:30" s="4" customFormat="1" x14ac:dyDescent="0.25">
      <c r="B71" s="10">
        <v>32389</v>
      </c>
      <c r="C71" s="11" t="s">
        <v>14</v>
      </c>
      <c r="D71" s="58">
        <v>6000</v>
      </c>
      <c r="E71" s="58">
        <v>2500</v>
      </c>
      <c r="F71" s="58">
        <f t="shared" si="18"/>
        <v>8500</v>
      </c>
      <c r="G71" s="7"/>
      <c r="H71"/>
      <c r="I71"/>
      <c r="J71"/>
      <c r="K71"/>
      <c r="L71"/>
      <c r="M71"/>
      <c r="N71"/>
      <c r="O71"/>
      <c r="P71"/>
      <c r="Q71"/>
      <c r="R71"/>
      <c r="T71"/>
      <c r="U71"/>
      <c r="V71"/>
      <c r="W71"/>
      <c r="X71"/>
      <c r="Y71"/>
      <c r="Z71"/>
      <c r="AA71"/>
      <c r="AB71"/>
      <c r="AC71"/>
      <c r="AD71"/>
    </row>
    <row r="72" spans="2:30" s="3" customFormat="1" ht="18.75" customHeight="1" x14ac:dyDescent="0.25">
      <c r="B72" s="10">
        <v>32391</v>
      </c>
      <c r="C72" s="11" t="s">
        <v>66</v>
      </c>
      <c r="D72" s="58">
        <v>1000</v>
      </c>
      <c r="E72" s="58">
        <v>0</v>
      </c>
      <c r="F72" s="58">
        <f t="shared" si="18"/>
        <v>1000</v>
      </c>
      <c r="G72" s="5"/>
      <c r="H72"/>
      <c r="I72"/>
      <c r="J72"/>
      <c r="K72"/>
      <c r="L72"/>
      <c r="M72"/>
      <c r="N72"/>
      <c r="O72"/>
      <c r="P72"/>
      <c r="Q72"/>
      <c r="R72"/>
      <c r="T72"/>
      <c r="U72"/>
      <c r="V72"/>
      <c r="W72"/>
      <c r="X72"/>
      <c r="Y72"/>
      <c r="Z72"/>
      <c r="AA72"/>
      <c r="AB72"/>
      <c r="AC72"/>
      <c r="AD72"/>
    </row>
    <row r="73" spans="2:30" s="4" customFormat="1" x14ac:dyDescent="0.25">
      <c r="B73" s="10">
        <v>32394</v>
      </c>
      <c r="C73" s="11" t="s">
        <v>129</v>
      </c>
      <c r="D73" s="58">
        <v>0</v>
      </c>
      <c r="E73" s="58">
        <v>500</v>
      </c>
      <c r="F73" s="58">
        <f t="shared" si="18"/>
        <v>500</v>
      </c>
      <c r="G73" s="6"/>
      <c r="H73"/>
      <c r="I73"/>
      <c r="J73"/>
      <c r="K73"/>
      <c r="L73"/>
      <c r="M73"/>
      <c r="N73"/>
      <c r="O73"/>
      <c r="P73"/>
      <c r="Q73"/>
      <c r="R73"/>
      <c r="T73"/>
      <c r="U73"/>
      <c r="V73"/>
      <c r="W73"/>
      <c r="X73"/>
      <c r="Y73"/>
      <c r="Z73"/>
      <c r="AA73"/>
      <c r="AB73"/>
      <c r="AC73"/>
      <c r="AD73"/>
    </row>
    <row r="74" spans="2:30" s="4" customFormat="1" x14ac:dyDescent="0.25">
      <c r="B74" s="10">
        <v>32395</v>
      </c>
      <c r="C74" s="11" t="s">
        <v>130</v>
      </c>
      <c r="D74" s="58">
        <v>0</v>
      </c>
      <c r="E74" s="58">
        <v>600</v>
      </c>
      <c r="F74" s="58">
        <f t="shared" si="18"/>
        <v>600</v>
      </c>
      <c r="G74" s="7"/>
      <c r="H74"/>
      <c r="I74"/>
      <c r="J74"/>
      <c r="K74"/>
      <c r="L74"/>
      <c r="M74"/>
      <c r="N74"/>
      <c r="O74"/>
      <c r="P74"/>
      <c r="Q74"/>
      <c r="R74"/>
      <c r="T74"/>
      <c r="U74"/>
      <c r="V74"/>
      <c r="W74"/>
      <c r="X74"/>
      <c r="Y74"/>
      <c r="Z74"/>
      <c r="AA74"/>
      <c r="AB74"/>
      <c r="AC74"/>
      <c r="AD74"/>
    </row>
    <row r="75" spans="2:30" s="4" customFormat="1" x14ac:dyDescent="0.25">
      <c r="B75" s="10">
        <v>32399</v>
      </c>
      <c r="C75" s="11" t="s">
        <v>15</v>
      </c>
      <c r="D75" s="58">
        <v>10000</v>
      </c>
      <c r="E75" s="12">
        <v>-5000</v>
      </c>
      <c r="F75" s="58">
        <f t="shared" si="18"/>
        <v>5000</v>
      </c>
      <c r="G75" s="7"/>
      <c r="H75"/>
      <c r="I75"/>
      <c r="J75"/>
      <c r="K75"/>
      <c r="L75"/>
      <c r="M75"/>
      <c r="N75"/>
      <c r="O75"/>
      <c r="P75"/>
      <c r="Q75"/>
      <c r="R75"/>
      <c r="T75"/>
      <c r="U75"/>
      <c r="V75"/>
      <c r="W75"/>
      <c r="X75"/>
      <c r="Y75"/>
      <c r="Z75"/>
      <c r="AA75"/>
      <c r="AB75"/>
      <c r="AC75"/>
      <c r="AD75"/>
    </row>
    <row r="76" spans="2:30" s="4" customFormat="1" ht="22.5" x14ac:dyDescent="0.25">
      <c r="B76" s="54">
        <v>324</v>
      </c>
      <c r="C76" s="55" t="s">
        <v>39</v>
      </c>
      <c r="D76" s="67">
        <f>SUM(D77:D78)</f>
        <v>0</v>
      </c>
      <c r="E76" s="67">
        <f>SUM(E77:E78)</f>
        <v>0</v>
      </c>
      <c r="F76" s="67">
        <f>SUM(F77:F78)</f>
        <v>0</v>
      </c>
      <c r="G76" s="7"/>
      <c r="H76"/>
      <c r="I76"/>
      <c r="J76"/>
      <c r="K76"/>
      <c r="L76"/>
      <c r="M76"/>
      <c r="N76"/>
      <c r="O76"/>
      <c r="P76"/>
      <c r="Q76"/>
      <c r="R76"/>
      <c r="T76"/>
      <c r="U76"/>
      <c r="V76"/>
      <c r="W76"/>
      <c r="X76"/>
      <c r="Y76"/>
      <c r="Z76"/>
      <c r="AA76"/>
      <c r="AB76"/>
      <c r="AC76"/>
      <c r="AD76"/>
    </row>
    <row r="77" spans="2:30" s="4" customFormat="1" x14ac:dyDescent="0.25">
      <c r="B77" s="10">
        <v>32411</v>
      </c>
      <c r="C77" s="11" t="s">
        <v>91</v>
      </c>
      <c r="D77" s="58">
        <v>0</v>
      </c>
      <c r="E77" s="58">
        <v>0</v>
      </c>
      <c r="F77" s="58">
        <f>D77-E77</f>
        <v>0</v>
      </c>
      <c r="G77"/>
      <c r="H77"/>
      <c r="I77"/>
      <c r="J77"/>
      <c r="K77"/>
      <c r="L77"/>
      <c r="M77"/>
      <c r="N77"/>
      <c r="O77"/>
      <c r="P77"/>
      <c r="Q77"/>
      <c r="R77"/>
      <c r="T77"/>
      <c r="U77"/>
      <c r="V77"/>
      <c r="W77"/>
      <c r="X77"/>
      <c r="Y77"/>
      <c r="Z77"/>
      <c r="AA77"/>
      <c r="AB77"/>
      <c r="AC77"/>
      <c r="AD77"/>
    </row>
    <row r="78" spans="2:30" x14ac:dyDescent="0.25">
      <c r="B78" s="10">
        <v>32412</v>
      </c>
      <c r="C78" s="11" t="s">
        <v>92</v>
      </c>
      <c r="D78" s="58">
        <v>0</v>
      </c>
      <c r="E78" s="58">
        <v>0</v>
      </c>
      <c r="F78" s="58">
        <f>D78-E78</f>
        <v>0</v>
      </c>
    </row>
    <row r="79" spans="2:30" x14ac:dyDescent="0.25">
      <c r="B79" s="66">
        <v>329</v>
      </c>
      <c r="C79" s="55" t="s">
        <v>40</v>
      </c>
      <c r="D79" s="56">
        <f>SUM(D80:D88)</f>
        <v>7900</v>
      </c>
      <c r="E79" s="56">
        <f>SUM(E80:E88)</f>
        <v>2750</v>
      </c>
      <c r="F79" s="56">
        <f>SUM(F80:F88)</f>
        <v>10650</v>
      </c>
    </row>
    <row r="80" spans="2:30" x14ac:dyDescent="0.25">
      <c r="B80" s="57">
        <v>32911</v>
      </c>
      <c r="C80" s="11" t="s">
        <v>93</v>
      </c>
      <c r="D80" s="12">
        <v>4800</v>
      </c>
      <c r="E80" s="12">
        <v>2400</v>
      </c>
      <c r="F80" s="12">
        <f>D80+E80</f>
        <v>7200</v>
      </c>
    </row>
    <row r="81" spans="2:6" x14ac:dyDescent="0.25">
      <c r="B81" s="57">
        <v>32921</v>
      </c>
      <c r="C81" s="11" t="s">
        <v>54</v>
      </c>
      <c r="D81" s="12">
        <v>900</v>
      </c>
      <c r="E81" s="12">
        <v>-300</v>
      </c>
      <c r="F81" s="58">
        <f t="shared" ref="F81:F86" si="19">D81+E81</f>
        <v>600</v>
      </c>
    </row>
    <row r="82" spans="2:6" x14ac:dyDescent="0.25">
      <c r="B82" s="57">
        <v>32923</v>
      </c>
      <c r="C82" s="11" t="s">
        <v>131</v>
      </c>
      <c r="D82" s="58">
        <v>0</v>
      </c>
      <c r="E82" s="58">
        <v>850</v>
      </c>
      <c r="F82" s="58">
        <f t="shared" si="19"/>
        <v>850</v>
      </c>
    </row>
    <row r="83" spans="2:6" x14ac:dyDescent="0.25">
      <c r="B83" s="57">
        <v>32931</v>
      </c>
      <c r="C83" s="11" t="s">
        <v>16</v>
      </c>
      <c r="D83" s="58">
        <v>2000</v>
      </c>
      <c r="E83" s="58">
        <v>-1000</v>
      </c>
      <c r="F83" s="58">
        <f t="shared" si="19"/>
        <v>1000</v>
      </c>
    </row>
    <row r="84" spans="2:6" x14ac:dyDescent="0.25">
      <c r="B84" s="10">
        <v>32941</v>
      </c>
      <c r="C84" s="11" t="s">
        <v>27</v>
      </c>
      <c r="D84" s="58">
        <v>0</v>
      </c>
      <c r="E84" s="58">
        <v>0</v>
      </c>
      <c r="F84" s="58">
        <f t="shared" si="19"/>
        <v>0</v>
      </c>
    </row>
    <row r="85" spans="2:6" x14ac:dyDescent="0.25">
      <c r="B85" s="10">
        <v>32952</v>
      </c>
      <c r="C85" s="11" t="s">
        <v>103</v>
      </c>
      <c r="D85" s="58">
        <v>0</v>
      </c>
      <c r="E85" s="58">
        <v>100</v>
      </c>
      <c r="F85" s="58">
        <f t="shared" si="19"/>
        <v>100</v>
      </c>
    </row>
    <row r="86" spans="2:6" x14ac:dyDescent="0.25">
      <c r="B86" s="10">
        <v>32953</v>
      </c>
      <c r="C86" s="11" t="s">
        <v>104</v>
      </c>
      <c r="D86" s="58">
        <v>0</v>
      </c>
      <c r="E86" s="58">
        <v>400</v>
      </c>
      <c r="F86" s="58">
        <f t="shared" si="19"/>
        <v>400</v>
      </c>
    </row>
    <row r="87" spans="2:6" x14ac:dyDescent="0.25">
      <c r="B87" s="10">
        <v>32959</v>
      </c>
      <c r="C87" s="11" t="s">
        <v>132</v>
      </c>
      <c r="D87" s="58">
        <v>200</v>
      </c>
      <c r="E87" s="58">
        <v>0</v>
      </c>
      <c r="F87" s="58">
        <v>200</v>
      </c>
    </row>
    <row r="88" spans="2:6" x14ac:dyDescent="0.25">
      <c r="B88" s="10">
        <v>32999</v>
      </c>
      <c r="C88" s="11" t="s">
        <v>40</v>
      </c>
      <c r="D88" s="58">
        <v>0</v>
      </c>
      <c r="E88" s="58">
        <v>300</v>
      </c>
      <c r="F88" s="58">
        <v>300</v>
      </c>
    </row>
    <row r="89" spans="2:6" x14ac:dyDescent="0.25">
      <c r="B89" s="51">
        <v>34</v>
      </c>
      <c r="C89" s="64" t="s">
        <v>21</v>
      </c>
      <c r="D89" s="53">
        <f>D90</f>
        <v>300</v>
      </c>
      <c r="E89" s="53">
        <f t="shared" ref="E89:F89" si="20">E90</f>
        <v>2700</v>
      </c>
      <c r="F89" s="53">
        <f t="shared" si="20"/>
        <v>3000</v>
      </c>
    </row>
    <row r="90" spans="2:6" x14ac:dyDescent="0.25">
      <c r="B90" s="68">
        <v>343</v>
      </c>
      <c r="C90" s="69" t="s">
        <v>55</v>
      </c>
      <c r="D90" s="70">
        <f>D91</f>
        <v>300</v>
      </c>
      <c r="E90" s="70">
        <f>E91</f>
        <v>2700</v>
      </c>
      <c r="F90" s="70">
        <f>F91</f>
        <v>3000</v>
      </c>
    </row>
    <row r="91" spans="2:6" x14ac:dyDescent="0.25">
      <c r="B91" s="10">
        <v>34311</v>
      </c>
      <c r="C91" s="11" t="s">
        <v>133</v>
      </c>
      <c r="D91" s="58">
        <v>300</v>
      </c>
      <c r="E91" s="58">
        <v>2700</v>
      </c>
      <c r="F91" s="58">
        <v>3000</v>
      </c>
    </row>
    <row r="92" spans="2:6" x14ac:dyDescent="0.25">
      <c r="B92" s="51">
        <v>42</v>
      </c>
      <c r="C92" s="64" t="s">
        <v>22</v>
      </c>
      <c r="D92" s="53">
        <f>D93+D98</f>
        <v>65000</v>
      </c>
      <c r="E92" s="53">
        <f>E93+E98</f>
        <v>-45400</v>
      </c>
      <c r="F92" s="53">
        <f>F93+F98</f>
        <v>19600</v>
      </c>
    </row>
    <row r="93" spans="2:6" x14ac:dyDescent="0.25">
      <c r="B93" s="66">
        <v>422</v>
      </c>
      <c r="C93" s="55" t="s">
        <v>41</v>
      </c>
      <c r="D93" s="56">
        <f>SUM(D94:D97)</f>
        <v>30000</v>
      </c>
      <c r="E93" s="56">
        <f>SUM(E94:E97)</f>
        <v>-10400</v>
      </c>
      <c r="F93" s="56">
        <f>SUM(F94:F97)</f>
        <v>19600</v>
      </c>
    </row>
    <row r="94" spans="2:6" x14ac:dyDescent="0.25">
      <c r="B94" s="59">
        <v>42211</v>
      </c>
      <c r="C94" s="60" t="s">
        <v>67</v>
      </c>
      <c r="D94" s="62">
        <v>5000</v>
      </c>
      <c r="E94" s="62">
        <v>0</v>
      </c>
      <c r="F94" s="62">
        <f t="shared" ref="F94:F96" si="21">D94+E94</f>
        <v>5000</v>
      </c>
    </row>
    <row r="95" spans="2:6" x14ac:dyDescent="0.25">
      <c r="B95" s="59">
        <v>42212</v>
      </c>
      <c r="C95" s="60" t="s">
        <v>81</v>
      </c>
      <c r="D95" s="62">
        <v>5000</v>
      </c>
      <c r="E95" s="62">
        <v>0</v>
      </c>
      <c r="F95" s="62">
        <f t="shared" si="21"/>
        <v>5000</v>
      </c>
    </row>
    <row r="96" spans="2:6" x14ac:dyDescent="0.25">
      <c r="B96" s="59">
        <v>42233</v>
      </c>
      <c r="C96" s="60" t="s">
        <v>134</v>
      </c>
      <c r="D96" s="62">
        <v>0</v>
      </c>
      <c r="E96" s="62">
        <v>600</v>
      </c>
      <c r="F96" s="62">
        <f t="shared" si="21"/>
        <v>600</v>
      </c>
    </row>
    <row r="97" spans="2:6" x14ac:dyDescent="0.25">
      <c r="B97" s="59">
        <v>42273</v>
      </c>
      <c r="C97" s="60" t="s">
        <v>18</v>
      </c>
      <c r="D97" s="81">
        <v>20000</v>
      </c>
      <c r="E97" s="81">
        <v>-11000</v>
      </c>
      <c r="F97" s="81">
        <v>9000</v>
      </c>
    </row>
    <row r="98" spans="2:6" x14ac:dyDescent="0.25">
      <c r="B98" s="89">
        <v>423</v>
      </c>
      <c r="C98" s="90" t="s">
        <v>135</v>
      </c>
      <c r="D98" s="91">
        <f>D99</f>
        <v>35000</v>
      </c>
      <c r="E98" s="91">
        <f>E99</f>
        <v>-35000</v>
      </c>
      <c r="F98" s="91">
        <f>F99</f>
        <v>0</v>
      </c>
    </row>
    <row r="99" spans="2:6" x14ac:dyDescent="0.25">
      <c r="B99" s="87">
        <v>42311</v>
      </c>
      <c r="C99" s="88" t="s">
        <v>136</v>
      </c>
      <c r="D99" s="92">
        <v>35000</v>
      </c>
      <c r="E99" s="92">
        <v>-35000</v>
      </c>
      <c r="F99" s="92">
        <v>0</v>
      </c>
    </row>
  </sheetData>
  <sheetProtection selectLockedCells="1" selectUnlockedCells="1"/>
  <mergeCells count="20">
    <mergeCell ref="T3:X3"/>
    <mergeCell ref="T4:X4"/>
    <mergeCell ref="T5:X5"/>
    <mergeCell ref="Z2:AD2"/>
    <mergeCell ref="Z3:AD3"/>
    <mergeCell ref="Z4:AD4"/>
    <mergeCell ref="Z5:AD5"/>
    <mergeCell ref="T2:X2"/>
    <mergeCell ref="N4:R4"/>
    <mergeCell ref="N5:R5"/>
    <mergeCell ref="B2:F2"/>
    <mergeCell ref="B3:F3"/>
    <mergeCell ref="B4:F4"/>
    <mergeCell ref="B5:F5"/>
    <mergeCell ref="H2:L2"/>
    <mergeCell ref="H3:L3"/>
    <mergeCell ref="H4:L4"/>
    <mergeCell ref="H5:L5"/>
    <mergeCell ref="N2:R2"/>
    <mergeCell ref="N3:R3"/>
  </mergeCells>
  <phoneticPr fontId="1" type="noConversion"/>
  <pageMargins left="0.70866141732283472" right="0.41" top="0.74803149606299213" bottom="0.74803149606299213" header="0.31496062992125984" footer="0.31496062992125984"/>
  <pageSetup paperSize="9" scale="1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20"/>
  <sheetViews>
    <sheetView workbookViewId="0">
      <selection activeCell="C30" sqref="C30"/>
    </sheetView>
  </sheetViews>
  <sheetFormatPr defaultRowHeight="15" x14ac:dyDescent="0.25"/>
  <cols>
    <col min="1" max="1" width="27.28515625" customWidth="1"/>
    <col min="2" max="2" width="23.140625" customWidth="1"/>
    <col min="3" max="3" width="22.85546875" customWidth="1"/>
    <col min="4" max="4" width="14.42578125" customWidth="1"/>
    <col min="5" max="5" width="13.42578125" customWidth="1"/>
    <col min="6" max="6" width="12.140625" customWidth="1"/>
    <col min="7" max="7" width="18.28515625" customWidth="1"/>
    <col min="8" max="8" width="21.7109375" customWidth="1"/>
  </cols>
  <sheetData>
    <row r="3" spans="1:8" ht="18" x14ac:dyDescent="0.25">
      <c r="A3" s="113" t="s">
        <v>107</v>
      </c>
      <c r="B3" s="113"/>
      <c r="C3" s="113"/>
      <c r="D3" s="113"/>
      <c r="E3" s="113"/>
      <c r="F3" s="113"/>
      <c r="G3" s="113"/>
      <c r="H3" s="113"/>
    </row>
    <row r="4" spans="1:8" ht="15.75" thickBot="1" x14ac:dyDescent="0.3">
      <c r="A4" s="13"/>
      <c r="B4" s="14"/>
      <c r="C4" s="14"/>
      <c r="D4" s="14"/>
      <c r="E4" s="14"/>
      <c r="F4" s="120" t="s">
        <v>121</v>
      </c>
      <c r="G4" s="120"/>
      <c r="H4" s="120"/>
    </row>
    <row r="5" spans="1:8" ht="16.5" thickBot="1" x14ac:dyDescent="0.3">
      <c r="A5" s="15" t="s">
        <v>108</v>
      </c>
      <c r="B5" s="114" t="s">
        <v>139</v>
      </c>
      <c r="C5" s="115"/>
      <c r="D5" s="115"/>
      <c r="E5" s="115"/>
      <c r="F5" s="115"/>
      <c r="G5" s="115"/>
      <c r="H5" s="116"/>
    </row>
    <row r="6" spans="1:8" ht="66.75" customHeight="1" thickBot="1" x14ac:dyDescent="0.3">
      <c r="A6" s="16" t="s">
        <v>109</v>
      </c>
      <c r="B6" s="17" t="s">
        <v>110</v>
      </c>
      <c r="C6" s="18" t="s">
        <v>111</v>
      </c>
      <c r="D6" s="18" t="s">
        <v>112</v>
      </c>
      <c r="E6" s="18" t="s">
        <v>113</v>
      </c>
      <c r="F6" s="18" t="s">
        <v>114</v>
      </c>
      <c r="G6" s="18" t="s">
        <v>115</v>
      </c>
      <c r="H6" s="19" t="s">
        <v>116</v>
      </c>
    </row>
    <row r="7" spans="1:8" x14ac:dyDescent="0.25">
      <c r="A7" s="20">
        <v>63311</v>
      </c>
      <c r="B7" s="21"/>
      <c r="C7" s="22"/>
      <c r="D7" s="23"/>
      <c r="E7" s="24"/>
      <c r="F7" s="25"/>
      <c r="G7" s="26"/>
      <c r="H7" s="27"/>
    </row>
    <row r="8" spans="1:8" x14ac:dyDescent="0.25">
      <c r="A8" s="28">
        <v>66141</v>
      </c>
      <c r="B8" s="29"/>
      <c r="C8" s="30"/>
      <c r="D8" s="30"/>
      <c r="E8" s="30"/>
      <c r="F8" s="30"/>
      <c r="G8" s="31"/>
      <c r="H8" s="32"/>
    </row>
    <row r="9" spans="1:8" x14ac:dyDescent="0.25">
      <c r="A9" s="28">
        <v>66151</v>
      </c>
      <c r="B9" s="29"/>
      <c r="C9" s="30">
        <v>35000</v>
      </c>
      <c r="D9" s="30"/>
      <c r="E9" s="30"/>
      <c r="F9" s="30"/>
      <c r="G9" s="31"/>
      <c r="H9" s="32"/>
    </row>
    <row r="10" spans="1:8" x14ac:dyDescent="0.25">
      <c r="A10" s="28">
        <v>66311</v>
      </c>
      <c r="B10" s="29"/>
      <c r="C10" s="30"/>
      <c r="D10" s="30"/>
      <c r="E10" s="30"/>
      <c r="F10" s="30">
        <v>200</v>
      </c>
      <c r="G10" s="31"/>
      <c r="H10" s="32"/>
    </row>
    <row r="11" spans="1:8" x14ac:dyDescent="0.25">
      <c r="A11" s="28">
        <v>66321</v>
      </c>
      <c r="B11" s="29"/>
      <c r="C11" s="30"/>
      <c r="D11" s="30"/>
      <c r="E11" s="30"/>
      <c r="F11" s="30"/>
      <c r="G11" s="31"/>
      <c r="H11" s="32"/>
    </row>
    <row r="12" spans="1:8" x14ac:dyDescent="0.25">
      <c r="A12" s="28">
        <v>67111</v>
      </c>
      <c r="B12" s="29">
        <v>530000</v>
      </c>
      <c r="C12" s="30"/>
      <c r="D12" s="30"/>
      <c r="E12" s="30"/>
      <c r="F12" s="30"/>
      <c r="G12" s="31"/>
      <c r="H12" s="32"/>
    </row>
    <row r="13" spans="1:8" x14ac:dyDescent="0.25">
      <c r="A13" s="28">
        <v>67121</v>
      </c>
      <c r="B13" s="29"/>
      <c r="C13" s="30"/>
      <c r="D13" s="30"/>
      <c r="E13" s="30"/>
      <c r="F13" s="30"/>
      <c r="G13" s="31"/>
      <c r="H13" s="32"/>
    </row>
    <row r="14" spans="1:8" x14ac:dyDescent="0.25">
      <c r="A14" s="28">
        <v>92211</v>
      </c>
      <c r="B14" s="29"/>
      <c r="C14" s="30"/>
      <c r="D14" s="30"/>
      <c r="E14" s="30"/>
      <c r="F14" s="30"/>
      <c r="G14" s="31"/>
      <c r="H14" s="32"/>
    </row>
    <row r="15" spans="1:8" ht="15.75" thickBot="1" x14ac:dyDescent="0.3">
      <c r="A15" s="33"/>
      <c r="B15" s="34"/>
      <c r="C15" s="35"/>
      <c r="D15" s="35"/>
      <c r="E15" s="35"/>
      <c r="F15" s="35"/>
      <c r="G15" s="36"/>
      <c r="H15" s="37"/>
    </row>
    <row r="16" spans="1:8" ht="15.75" thickBot="1" x14ac:dyDescent="0.3">
      <c r="A16" s="38" t="s">
        <v>117</v>
      </c>
      <c r="B16" s="39">
        <f>SUM(B7:B14)</f>
        <v>530000</v>
      </c>
      <c r="C16" s="39">
        <f>SUM(C7:C14)</f>
        <v>35000</v>
      </c>
      <c r="D16" s="39">
        <f>SUM(D7:D14)</f>
        <v>0</v>
      </c>
      <c r="E16" s="39">
        <f>SUM(E7:E14)</f>
        <v>0</v>
      </c>
      <c r="F16" s="39">
        <f>SUM(F7:F14)</f>
        <v>200</v>
      </c>
      <c r="G16" s="39">
        <v>0</v>
      </c>
      <c r="H16" s="39">
        <f>SUM(H7:H14)</f>
        <v>0</v>
      </c>
    </row>
    <row r="17" spans="1:8" ht="27" thickBot="1" x14ac:dyDescent="0.3">
      <c r="A17" s="38" t="s">
        <v>138</v>
      </c>
      <c r="B17" s="117">
        <f>B16+C16+D16+E16+F16+G16+H16</f>
        <v>565200</v>
      </c>
      <c r="C17" s="118"/>
      <c r="D17" s="118"/>
      <c r="E17" s="118"/>
      <c r="F17" s="118"/>
      <c r="G17" s="118"/>
      <c r="H17" s="119"/>
    </row>
    <row r="18" spans="1:8" x14ac:dyDescent="0.25">
      <c r="A18" s="40"/>
      <c r="B18" s="40"/>
      <c r="C18" s="40"/>
      <c r="D18" s="41"/>
      <c r="E18" s="42"/>
      <c r="F18" s="43"/>
      <c r="G18" s="43"/>
      <c r="H18" s="44"/>
    </row>
    <row r="19" spans="1:8" x14ac:dyDescent="0.25">
      <c r="A19" s="45"/>
      <c r="B19" s="45"/>
      <c r="C19" s="45"/>
      <c r="D19" s="46"/>
      <c r="E19" s="43"/>
      <c r="F19" s="43"/>
      <c r="G19" s="43"/>
      <c r="H19" s="43"/>
    </row>
    <row r="20" spans="1:8" x14ac:dyDescent="0.25">
      <c r="A20" s="45"/>
      <c r="B20" s="45"/>
      <c r="C20" s="45"/>
      <c r="D20" s="46"/>
      <c r="E20" s="43"/>
      <c r="F20" s="43"/>
      <c r="G20" s="43"/>
      <c r="H20" s="43"/>
    </row>
  </sheetData>
  <mergeCells count="4">
    <mergeCell ref="A3:H3"/>
    <mergeCell ref="B5:H5"/>
    <mergeCell ref="B17:H17"/>
    <mergeCell ref="F4:H4"/>
  </mergeCells>
  <pageMargins left="0.7" right="0.7" top="0.75" bottom="0.75" header="0.3" footer="0.3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9"/>
  <sheetViews>
    <sheetView workbookViewId="0">
      <selection activeCell="D26" sqref="D26"/>
    </sheetView>
  </sheetViews>
  <sheetFormatPr defaultRowHeight="15" x14ac:dyDescent="0.25"/>
  <cols>
    <col min="1" max="1" width="12.28515625" customWidth="1"/>
    <col min="2" max="2" width="16.42578125" customWidth="1"/>
    <col min="3" max="3" width="14.5703125" customWidth="1"/>
    <col min="4" max="4" width="12.7109375" customWidth="1"/>
    <col min="5" max="5" width="13.42578125" customWidth="1"/>
    <col min="6" max="6" width="18.7109375" customWidth="1"/>
  </cols>
  <sheetData>
    <row r="3" spans="1:6" x14ac:dyDescent="0.25">
      <c r="A3" s="121" t="s">
        <v>118</v>
      </c>
      <c r="B3" s="121"/>
      <c r="C3" s="121"/>
      <c r="D3" s="121"/>
      <c r="E3" s="121"/>
      <c r="F3" s="121"/>
    </row>
    <row r="4" spans="1:6" x14ac:dyDescent="0.25">
      <c r="A4" s="47"/>
      <c r="B4" s="47"/>
      <c r="C4" s="47"/>
      <c r="D4" s="47"/>
      <c r="E4" s="47"/>
      <c r="F4" s="47"/>
    </row>
    <row r="5" spans="1:6" x14ac:dyDescent="0.25">
      <c r="A5" s="95"/>
      <c r="B5" s="95">
        <v>11</v>
      </c>
      <c r="C5" s="95">
        <v>25</v>
      </c>
      <c r="D5" s="95">
        <v>29</v>
      </c>
      <c r="E5" s="95">
        <v>55</v>
      </c>
      <c r="F5" s="95" t="s">
        <v>119</v>
      </c>
    </row>
    <row r="6" spans="1:6" x14ac:dyDescent="0.25">
      <c r="A6" s="48" t="s">
        <v>120</v>
      </c>
      <c r="B6" s="49">
        <v>530000</v>
      </c>
      <c r="C6" s="49">
        <v>35000</v>
      </c>
      <c r="D6" s="49">
        <v>0</v>
      </c>
      <c r="E6" s="49">
        <v>200</v>
      </c>
      <c r="F6" s="49">
        <f>SUM(B6:E6)</f>
        <v>565200</v>
      </c>
    </row>
    <row r="7" spans="1:6" x14ac:dyDescent="0.25">
      <c r="A7" s="93" t="s">
        <v>119</v>
      </c>
      <c r="B7" s="94">
        <f>SUM(B6:B6)</f>
        <v>530000</v>
      </c>
      <c r="C7" s="94">
        <f>SUM(C6:C6)</f>
        <v>35000</v>
      </c>
      <c r="D7" s="94">
        <f>SUM(D6:D6)</f>
        <v>0</v>
      </c>
      <c r="E7" s="94">
        <f>SUM(E6:E6)</f>
        <v>200</v>
      </c>
      <c r="F7" s="94">
        <f>SUM(F6:F6)</f>
        <v>565200</v>
      </c>
    </row>
    <row r="8" spans="1:6" x14ac:dyDescent="0.25">
      <c r="A8" s="47"/>
      <c r="B8" s="50"/>
      <c r="C8" s="50"/>
      <c r="D8" s="50"/>
      <c r="E8" s="50"/>
      <c r="F8" s="50"/>
    </row>
    <row r="9" spans="1:6" x14ac:dyDescent="0.25">
      <c r="A9" s="47"/>
      <c r="B9" s="50"/>
      <c r="C9" s="50"/>
      <c r="D9" s="50"/>
      <c r="E9" s="50"/>
      <c r="F9" s="50"/>
    </row>
  </sheetData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REBALANS REDOVNA </vt:lpstr>
      <vt:lpstr>PLAN PRIHODA </vt:lpstr>
      <vt:lpstr>UKUPNO PO IZVORIMA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2017-09-29T11:52:23Z</cp:lastPrinted>
  <dcterms:created xsi:type="dcterms:W3CDTF">2006-09-16T00:00:00Z</dcterms:created>
  <dcterms:modified xsi:type="dcterms:W3CDTF">2026-02-25T10:16:44Z</dcterms:modified>
</cp:coreProperties>
</file>